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PRACE\2024_03_Otrokovice_ŠKOLA\!DSP_ZELEŇ_TISK\"/>
    </mc:Choice>
  </mc:AlternateContent>
  <bookViews>
    <workbookView xWindow="0" yWindow="0" windowWidth="0" windowHeight="0"/>
  </bookViews>
  <sheets>
    <sheet name="Rekapitulace stavby" sheetId="1" r:id="rId1"/>
    <sheet name="Z.01 - Kácení" sheetId="2" r:id="rId2"/>
    <sheet name="Z.02 - Ošetření stromů" sheetId="3" r:id="rId3"/>
    <sheet name="Z.03 - Ochrana stromů při..." sheetId="4" r:id="rId4"/>
    <sheet name="Z.04 - Stromy" sheetId="5" r:id="rId5"/>
    <sheet name="Z.05 - Parkový trávník" sheetId="6" r:id="rId6"/>
    <sheet name="Z.06 - Kombinované záhony" sheetId="7" r:id="rId7"/>
    <sheet name="Z.07 - Následná péče - 1...." sheetId="8" r:id="rId8"/>
    <sheet name="Z.08 - Následná péče - 2...." sheetId="9" r:id="rId9"/>
    <sheet name="Z.09 - Následná péče - 3...." sheetId="10" r:id="rId10"/>
    <sheet name="Z.10 - Retence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'Z.01 - Kácení'!$C$117:$K$145</definedName>
    <definedName name="_xlnm.Print_Area" localSheetId="1">'Z.01 - Kácení'!$C$4:$J$76,'Z.01 - Kácení'!$C$105:$J$145</definedName>
    <definedName name="_xlnm.Print_Titles" localSheetId="1">'Z.01 - Kácení'!$117:$117</definedName>
    <definedName name="_xlnm._FilterDatabase" localSheetId="2" hidden="1">'Z.02 - Ošetření stromů'!$C$115:$K$148</definedName>
    <definedName name="_xlnm.Print_Area" localSheetId="2">'Z.02 - Ošetření stromů'!$C$4:$J$76,'Z.02 - Ošetření stromů'!$C$103:$J$148</definedName>
    <definedName name="_xlnm.Print_Titles" localSheetId="2">'Z.02 - Ošetření stromů'!$115:$115</definedName>
    <definedName name="_xlnm._FilterDatabase" localSheetId="3" hidden="1">'Z.03 - Ochrana stromů při...'!$C$115:$K$123</definedName>
    <definedName name="_xlnm.Print_Area" localSheetId="3">'Z.03 - Ochrana stromů při...'!$C$4:$J$76,'Z.03 - Ochrana stromů při...'!$C$103:$J$123</definedName>
    <definedName name="_xlnm.Print_Titles" localSheetId="3">'Z.03 - Ochrana stromů při...'!$115:$115</definedName>
    <definedName name="_xlnm._FilterDatabase" localSheetId="4" hidden="1">'Z.04 - Stromy'!$C$117:$K$194</definedName>
    <definedName name="_xlnm.Print_Area" localSheetId="4">'Z.04 - Stromy'!$C$4:$J$76,'Z.04 - Stromy'!$C$105:$J$194</definedName>
    <definedName name="_xlnm.Print_Titles" localSheetId="4">'Z.04 - Stromy'!$117:$117</definedName>
    <definedName name="_xlnm._FilterDatabase" localSheetId="5" hidden="1">'Z.05 - Parkový trávník'!$C$117:$K$141</definedName>
    <definedName name="_xlnm.Print_Area" localSheetId="5">'Z.05 - Parkový trávník'!$C$4:$J$76,'Z.05 - Parkový trávník'!$C$105:$J$141</definedName>
    <definedName name="_xlnm.Print_Titles" localSheetId="5">'Z.05 - Parkový trávník'!$117:$117</definedName>
    <definedName name="_xlnm._FilterDatabase" localSheetId="6" hidden="1">'Z.06 - Kombinované záhony'!$C$117:$K$196</definedName>
    <definedName name="_xlnm.Print_Area" localSheetId="6">'Z.06 - Kombinované záhony'!$C$4:$J$76,'Z.06 - Kombinované záhony'!$C$105:$J$196</definedName>
    <definedName name="_xlnm.Print_Titles" localSheetId="6">'Z.06 - Kombinované záhony'!$117:$117</definedName>
    <definedName name="_xlnm._FilterDatabase" localSheetId="7" hidden="1">'Z.07 - Následná péče - 1....'!$C$117:$K$148</definedName>
    <definedName name="_xlnm.Print_Area" localSheetId="7">'Z.07 - Následná péče - 1....'!$C$4:$J$76,'Z.07 - Následná péče - 1....'!$C$105:$J$148</definedName>
    <definedName name="_xlnm.Print_Titles" localSheetId="7">'Z.07 - Následná péče - 1....'!$117:$117</definedName>
    <definedName name="_xlnm._FilterDatabase" localSheetId="8" hidden="1">'Z.08 - Následná péče - 2....'!$C$117:$K$153</definedName>
    <definedName name="_xlnm.Print_Area" localSheetId="8">'Z.08 - Následná péče - 2....'!$C$4:$J$76,'Z.08 - Následná péče - 2....'!$C$105:$J$153</definedName>
    <definedName name="_xlnm.Print_Titles" localSheetId="8">'Z.08 - Následná péče - 2....'!$117:$117</definedName>
    <definedName name="_xlnm._FilterDatabase" localSheetId="9" hidden="1">'Z.09 - Následná péče - 3....'!$C$117:$K$158</definedName>
    <definedName name="_xlnm.Print_Area" localSheetId="9">'Z.09 - Následná péče - 3....'!$C$4:$J$76,'Z.09 - Následná péče - 3....'!$C$105:$J$158</definedName>
    <definedName name="_xlnm.Print_Titles" localSheetId="9">'Z.09 - Následná péče - 3....'!$117:$117</definedName>
    <definedName name="_xlnm._FilterDatabase" localSheetId="10" hidden="1">'Z.10 - Retence'!$C$117:$K$122</definedName>
    <definedName name="_xlnm.Print_Area" localSheetId="10">'Z.10 - Retence'!$C$4:$J$76,'Z.10 - Retence'!$C$105:$J$122</definedName>
    <definedName name="_xlnm.Print_Titles" localSheetId="10">'Z.10 - Retence'!$117:$117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21"/>
  <c r="BH121"/>
  <c r="BG121"/>
  <c r="BF121"/>
  <c r="T121"/>
  <c r="T120"/>
  <c r="T119"/>
  <c r="T118"/>
  <c r="R121"/>
  <c r="R120"/>
  <c r="R119"/>
  <c r="R118"/>
  <c r="P121"/>
  <c r="P120"/>
  <c r="P119"/>
  <c r="P118"/>
  <c i="1" r="AU104"/>
  <c i="11" r="J115"/>
  <c r="F112"/>
  <c r="E110"/>
  <c r="J92"/>
  <c r="F89"/>
  <c r="E87"/>
  <c r="J21"/>
  <c r="E21"/>
  <c r="J91"/>
  <c r="J20"/>
  <c r="J18"/>
  <c r="E18"/>
  <c r="F115"/>
  <c r="J17"/>
  <c r="J15"/>
  <c r="E15"/>
  <c r="F114"/>
  <c r="J14"/>
  <c r="J12"/>
  <c r="J112"/>
  <c r="E7"/>
  <c r="E108"/>
  <c i="10" r="J37"/>
  <c r="J36"/>
  <c i="1" r="AY103"/>
  <c i="10" r="J35"/>
  <c i="1" r="AX103"/>
  <c i="10"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92"/>
  <c r="J17"/>
  <c r="J15"/>
  <c r="E15"/>
  <c r="F91"/>
  <c r="J14"/>
  <c r="J12"/>
  <c r="J112"/>
  <c r="E7"/>
  <c r="E85"/>
  <c i="9" r="J37"/>
  <c r="J36"/>
  <c i="1" r="AY102"/>
  <c i="9" r="J35"/>
  <c i="1" r="AX102"/>
  <c i="9" r="BI152"/>
  <c r="BH152"/>
  <c r="BG152"/>
  <c r="BF152"/>
  <c r="T152"/>
  <c r="R152"/>
  <c r="P152"/>
  <c r="BI150"/>
  <c r="BH150"/>
  <c r="BG150"/>
  <c r="BF150"/>
  <c r="T150"/>
  <c r="R150"/>
  <c r="P150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92"/>
  <c r="J17"/>
  <c r="J15"/>
  <c r="E15"/>
  <c r="F114"/>
  <c r="J14"/>
  <c r="J12"/>
  <c r="J89"/>
  <c r="E7"/>
  <c r="E108"/>
  <c i="8" r="J37"/>
  <c r="J36"/>
  <c i="1" r="AY101"/>
  <c i="8" r="J35"/>
  <c i="1" r="AX101"/>
  <c i="8" r="BI147"/>
  <c r="BH147"/>
  <c r="BG147"/>
  <c r="BF147"/>
  <c r="T147"/>
  <c r="R147"/>
  <c r="P147"/>
  <c r="BI145"/>
  <c r="BH145"/>
  <c r="BG145"/>
  <c r="BF145"/>
  <c r="T145"/>
  <c r="R145"/>
  <c r="P145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92"/>
  <c r="J17"/>
  <c r="J15"/>
  <c r="E15"/>
  <c r="F91"/>
  <c r="J14"/>
  <c r="J12"/>
  <c r="J89"/>
  <c r="E7"/>
  <c r="E85"/>
  <c i="7" r="J37"/>
  <c r="J36"/>
  <c i="1" r="AY100"/>
  <c i="7" r="J35"/>
  <c i="1" r="AX100"/>
  <c i="7"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115"/>
  <c r="J17"/>
  <c r="J15"/>
  <c r="E15"/>
  <c r="F91"/>
  <c r="J14"/>
  <c r="J12"/>
  <c r="J89"/>
  <c r="E7"/>
  <c r="E108"/>
  <c i="6" r="J37"/>
  <c r="J36"/>
  <c i="1" r="AY99"/>
  <c i="6" r="J35"/>
  <c i="1" r="AX99"/>
  <c i="6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92"/>
  <c r="J17"/>
  <c r="J15"/>
  <c r="E15"/>
  <c r="F91"/>
  <c r="J14"/>
  <c r="J12"/>
  <c r="J89"/>
  <c r="E7"/>
  <c r="E85"/>
  <c i="5" r="J37"/>
  <c r="J36"/>
  <c i="1" r="AY98"/>
  <c i="5" r="J35"/>
  <c i="1" r="AX98"/>
  <c i="5"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92"/>
  <c r="J17"/>
  <c r="J15"/>
  <c r="E15"/>
  <c r="F114"/>
  <c r="J14"/>
  <c r="J12"/>
  <c r="J112"/>
  <c r="E7"/>
  <c r="E108"/>
  <c i="4" r="J37"/>
  <c r="J36"/>
  <c i="1" r="AY97"/>
  <c i="4" r="J35"/>
  <c i="1" r="AX97"/>
  <c i="4"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J113"/>
  <c r="F110"/>
  <c r="E108"/>
  <c r="J92"/>
  <c r="F89"/>
  <c r="E87"/>
  <c r="J21"/>
  <c r="E21"/>
  <c r="J112"/>
  <c r="J20"/>
  <c r="J18"/>
  <c r="E18"/>
  <c r="F92"/>
  <c r="J17"/>
  <c r="J15"/>
  <c r="E15"/>
  <c r="F112"/>
  <c r="J14"/>
  <c r="J12"/>
  <c r="J110"/>
  <c r="E7"/>
  <c r="E106"/>
  <c i="3" r="J37"/>
  <c r="J36"/>
  <c i="1" r="AY96"/>
  <c i="3" r="J35"/>
  <c i="1" r="AX96"/>
  <c i="3"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J113"/>
  <c r="F110"/>
  <c r="E108"/>
  <c r="J92"/>
  <c r="F89"/>
  <c r="E87"/>
  <c r="J21"/>
  <c r="E21"/>
  <c r="J91"/>
  <c r="J20"/>
  <c r="J18"/>
  <c r="E18"/>
  <c r="F113"/>
  <c r="J17"/>
  <c r="J15"/>
  <c r="E15"/>
  <c r="F112"/>
  <c r="J14"/>
  <c r="J12"/>
  <c r="J110"/>
  <c r="E7"/>
  <c r="E85"/>
  <c i="2" r="J37"/>
  <c r="J36"/>
  <c i="1" r="AY95"/>
  <c i="2" r="J35"/>
  <c i="1" r="AX95"/>
  <c i="2" r="BI144"/>
  <c r="BH144"/>
  <c r="BG144"/>
  <c r="BF144"/>
  <c r="T144"/>
  <c r="T143"/>
  <c r="T142"/>
  <c r="T118"/>
  <c r="R144"/>
  <c r="R143"/>
  <c r="R142"/>
  <c r="R118"/>
  <c r="P144"/>
  <c r="P143"/>
  <c r="P142"/>
  <c r="P118"/>
  <c i="1" r="AU95"/>
  <c i="2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5"/>
  <c r="F112"/>
  <c r="E110"/>
  <c r="J92"/>
  <c r="F89"/>
  <c r="E87"/>
  <c r="J21"/>
  <c r="E21"/>
  <c r="J114"/>
  <c r="J20"/>
  <c r="J18"/>
  <c r="E18"/>
  <c r="F92"/>
  <c r="J17"/>
  <c r="J15"/>
  <c r="E15"/>
  <c r="F114"/>
  <c r="J14"/>
  <c r="J12"/>
  <c r="J112"/>
  <c r="E7"/>
  <c r="E85"/>
  <c i="1" r="L90"/>
  <c r="AM90"/>
  <c r="AM89"/>
  <c r="L89"/>
  <c r="AM87"/>
  <c r="L87"/>
  <c r="L85"/>
  <c r="L84"/>
  <c i="2" r="J133"/>
  <c r="BK139"/>
  <c r="F37"/>
  <c i="1" r="BD95"/>
  <c i="5" r="BK185"/>
  <c r="J130"/>
  <c r="J135"/>
  <c i="7" r="J180"/>
  <c r="J146"/>
  <c r="BK183"/>
  <c r="BK144"/>
  <c r="J123"/>
  <c r="J156"/>
  <c i="8" r="BK145"/>
  <c r="J135"/>
  <c i="9" r="J125"/>
  <c i="10" r="J157"/>
  <c r="BK155"/>
  <c r="BK128"/>
  <c i="2" r="J119"/>
  <c r="J125"/>
  <c r="BK125"/>
  <c i="3" r="BK121"/>
  <c r="J131"/>
  <c r="BK131"/>
  <c i="5" r="J168"/>
  <c r="J121"/>
  <c r="BK193"/>
  <c r="J191"/>
  <c r="J164"/>
  <c r="BK135"/>
  <c i="6" r="J140"/>
  <c r="J129"/>
  <c r="BK123"/>
  <c i="7" r="J195"/>
  <c r="J142"/>
  <c r="BK164"/>
  <c r="BK154"/>
  <c r="J134"/>
  <c i="8" r="BK131"/>
  <c i="9" r="J121"/>
  <c r="BK123"/>
  <c i="10" r="BK147"/>
  <c r="J135"/>
  <c r="J124"/>
  <c i="11" r="J121"/>
  <c i="2" r="BK137"/>
  <c r="J131"/>
  <c i="3" r="J139"/>
  <c r="J117"/>
  <c r="J123"/>
  <c i="4" r="BK120"/>
  <c i="5" r="J145"/>
  <c r="J140"/>
  <c r="BK126"/>
  <c i="7" r="BK195"/>
  <c r="J186"/>
  <c r="J138"/>
  <c r="BK160"/>
  <c r="J129"/>
  <c r="BK174"/>
  <c r="BK123"/>
  <c i="8" r="J147"/>
  <c r="BK124"/>
  <c i="9" r="J130"/>
  <c r="J140"/>
  <c i="10" r="BK126"/>
  <c r="J126"/>
  <c i="11" r="F37"/>
  <c i="1" r="BD104"/>
  <c i="2" r="J135"/>
  <c r="BK133"/>
  <c i="3" r="J125"/>
  <c r="J129"/>
  <c i="4" r="J122"/>
  <c i="5" r="J180"/>
  <c r="BK158"/>
  <c r="BK168"/>
  <c r="J124"/>
  <c r="J158"/>
  <c r="J162"/>
  <c r="J126"/>
  <c i="6" r="BK140"/>
  <c r="J127"/>
  <c i="7" r="J140"/>
  <c r="BK129"/>
  <c r="J166"/>
  <c r="J160"/>
  <c r="J136"/>
  <c r="J158"/>
  <c i="8" r="J139"/>
  <c i="9" r="BK150"/>
  <c r="J136"/>
  <c i="10" r="J132"/>
  <c r="J121"/>
  <c i="11" r="BK121"/>
  <c i="2" r="BK119"/>
  <c r="BK131"/>
  <c r="J127"/>
  <c i="3" r="J141"/>
  <c r="BK139"/>
  <c r="BK129"/>
  <c i="4" r="J120"/>
  <c i="5" r="J128"/>
  <c r="BK130"/>
  <c r="BK189"/>
  <c r="BK145"/>
  <c r="J133"/>
  <c i="6" r="J125"/>
  <c r="J121"/>
  <c i="7" r="J150"/>
  <c r="J176"/>
  <c r="J164"/>
  <c r="J174"/>
  <c r="BK136"/>
  <c r="BK138"/>
  <c i="8" r="BK137"/>
  <c i="9" r="BK140"/>
  <c r="J123"/>
  <c r="BK121"/>
  <c i="10" r="J149"/>
  <c r="J155"/>
  <c i="11" r="F35"/>
  <c i="1" r="BB104"/>
  <c i="2" r="J123"/>
  <c r="BK129"/>
  <c i="3" r="J133"/>
  <c r="J147"/>
  <c r="J135"/>
  <c i="5" r="BK164"/>
  <c r="BK125"/>
  <c r="BK180"/>
  <c r="J148"/>
  <c r="J173"/>
  <c r="BK173"/>
  <c r="J138"/>
  <c i="7" r="BK168"/>
  <c r="BK134"/>
  <c r="BK121"/>
  <c i="8" r="J128"/>
  <c i="9" r="BK127"/>
  <c r="BK136"/>
  <c i="10" r="J147"/>
  <c r="BK145"/>
  <c i="2" r="J137"/>
  <c r="J144"/>
  <c i="3" r="J143"/>
  <c r="BK125"/>
  <c r="BK123"/>
  <c i="5" r="BK148"/>
  <c r="J185"/>
  <c r="BK133"/>
  <c r="J125"/>
  <c r="BK175"/>
  <c r="J150"/>
  <c i="6" r="J138"/>
  <c r="BK138"/>
  <c i="7" r="J148"/>
  <c r="J183"/>
  <c r="J132"/>
  <c r="BK176"/>
  <c r="BK127"/>
  <c r="J125"/>
  <c i="8" r="J124"/>
  <c i="9" r="J142"/>
  <c r="J150"/>
  <c i="10" r="J141"/>
  <c r="BK149"/>
  <c r="BK121"/>
  <c i="11" r="F36"/>
  <c i="1" r="BC104"/>
  <c i="2" r="J139"/>
  <c r="BK123"/>
  <c i="3" r="BK117"/>
  <c r="J145"/>
  <c r="BK141"/>
  <c i="4" r="BK122"/>
  <c i="5" r="BK138"/>
  <c r="J178"/>
  <c r="BK178"/>
  <c r="BK121"/>
  <c r="J193"/>
  <c r="BK160"/>
  <c r="J129"/>
  <c i="6" r="BK129"/>
  <c r="J136"/>
  <c i="7" r="BK152"/>
  <c r="J189"/>
  <c r="BK189"/>
  <c r="J154"/>
  <c r="J121"/>
  <c r="J170"/>
  <c i="8" r="J121"/>
  <c r="BK128"/>
  <c i="9" r="BK144"/>
  <c r="BK142"/>
  <c i="10" r="BK157"/>
  <c r="BK130"/>
  <c i="11" r="J34"/>
  <c i="1" r="AW104"/>
  <c i="2" r="BK127"/>
  <c r="J121"/>
  <c i="3" r="BK133"/>
  <c r="J137"/>
  <c i="5" r="BK127"/>
  <c r="BK156"/>
  <c r="BK150"/>
  <c r="J171"/>
  <c r="J156"/>
  <c r="J143"/>
  <c r="J131"/>
  <c i="6" r="BK136"/>
  <c r="J133"/>
  <c i="7" r="BK170"/>
  <c r="J178"/>
  <c r="BK166"/>
  <c r="BK186"/>
  <c r="J172"/>
  <c r="BK140"/>
  <c r="BK125"/>
  <c i="8" r="BK121"/>
  <c r="BK139"/>
  <c i="9" r="J132"/>
  <c r="BK125"/>
  <c i="2" r="BK144"/>
  <c r="BK135"/>
  <c i="3" r="J127"/>
  <c r="BK143"/>
  <c r="BK137"/>
  <c i="4" r="J117"/>
  <c i="5" r="BK187"/>
  <c r="J127"/>
  <c r="BK171"/>
  <c r="BK162"/>
  <c r="BK143"/>
  <c i="6" r="BK127"/>
  <c r="BK125"/>
  <c i="7" r="BK146"/>
  <c r="BK193"/>
  <c r="BK180"/>
  <c r="BK158"/>
  <c r="J162"/>
  <c r="J193"/>
  <c i="8" r="BK147"/>
  <c r="J137"/>
  <c i="9" r="J127"/>
  <c i="10" r="J145"/>
  <c r="J128"/>
  <c r="BK135"/>
  <c i="1" r="AS94"/>
  <c i="3" r="BK145"/>
  <c r="BK127"/>
  <c i="4" r="BK117"/>
  <c i="5" r="BK123"/>
  <c r="J160"/>
  <c r="BK129"/>
  <c r="J187"/>
  <c r="BK124"/>
  <c i="6" r="BK133"/>
  <c r="BK121"/>
  <c r="J123"/>
  <c i="7" r="BK142"/>
  <c r="J168"/>
  <c r="BK178"/>
  <c r="J152"/>
  <c r="BK148"/>
  <c r="BK132"/>
  <c i="8" r="J145"/>
  <c r="BK135"/>
  <c i="9" r="BK152"/>
  <c r="J152"/>
  <c i="10" r="BK132"/>
  <c r="BK141"/>
  <c r="J130"/>
  <c i="2" r="J129"/>
  <c r="BK121"/>
  <c i="3" r="BK135"/>
  <c r="BK147"/>
  <c r="J121"/>
  <c i="5" r="BK191"/>
  <c r="J123"/>
  <c r="J189"/>
  <c r="J175"/>
  <c r="BK131"/>
  <c r="BK140"/>
  <c r="BK128"/>
  <c i="6" r="F37"/>
  <c i="7" r="BK172"/>
  <c r="BK150"/>
  <c r="BK162"/>
  <c r="BK156"/>
  <c r="J144"/>
  <c r="J127"/>
  <c i="8" r="J131"/>
  <c i="9" r="BK132"/>
  <c r="BK130"/>
  <c r="J144"/>
  <c i="10" r="BK124"/>
  <c r="BK137"/>
  <c r="J137"/>
  <c i="3" l="1" r="T116"/>
  <c i="7" r="R120"/>
  <c r="R119"/>
  <c r="R118"/>
  <c i="3" r="BK116"/>
  <c r="J116"/>
  <c r="J96"/>
  <c i="8" r="R120"/>
  <c r="R119"/>
  <c r="R118"/>
  <c i="6" r="P120"/>
  <c r="P119"/>
  <c r="P118"/>
  <c i="1" r="AU99"/>
  <c i="9" r="R120"/>
  <c r="R119"/>
  <c r="R118"/>
  <c i="4" r="R116"/>
  <c i="5" r="T120"/>
  <c r="T119"/>
  <c r="T118"/>
  <c i="6" r="R120"/>
  <c r="R119"/>
  <c r="R118"/>
  <c i="7" r="BK120"/>
  <c r="BK119"/>
  <c r="J119"/>
  <c r="J97"/>
  <c i="5" r="R120"/>
  <c r="R119"/>
  <c r="R118"/>
  <c i="8" r="BK120"/>
  <c r="J120"/>
  <c r="J98"/>
  <c i="10" r="BK120"/>
  <c r="BK119"/>
  <c r="BK118"/>
  <c r="J118"/>
  <c r="J96"/>
  <c i="3" r="P116"/>
  <c i="1" r="AU96"/>
  <c i="9" r="T120"/>
  <c r="T119"/>
  <c r="T118"/>
  <c i="5" r="BK120"/>
  <c r="BK119"/>
  <c r="J119"/>
  <c r="J97"/>
  <c i="7" r="T120"/>
  <c r="T119"/>
  <c r="T118"/>
  <c i="9" r="P120"/>
  <c r="P119"/>
  <c r="P118"/>
  <c i="1" r="AU102"/>
  <c i="10" r="T120"/>
  <c r="T119"/>
  <c r="T118"/>
  <c i="4" r="BK116"/>
  <c r="J116"/>
  <c i="5" r="P120"/>
  <c r="P119"/>
  <c r="P118"/>
  <c i="1" r="AU98"/>
  <c i="7" r="P120"/>
  <c r="P119"/>
  <c r="P118"/>
  <c i="1" r="AU100"/>
  <c i="8" r="T120"/>
  <c r="T119"/>
  <c r="T118"/>
  <c i="3" r="R116"/>
  <c i="4" r="P116"/>
  <c i="1" r="AU97"/>
  <c i="6" r="BK120"/>
  <c r="J120"/>
  <c r="J98"/>
  <c i="10" r="P120"/>
  <c r="P119"/>
  <c r="P118"/>
  <c i="1" r="AU103"/>
  <c i="4" r="T116"/>
  <c i="6" r="T120"/>
  <c r="T119"/>
  <c r="T118"/>
  <c i="8" r="P120"/>
  <c r="P119"/>
  <c r="P118"/>
  <c i="1" r="AU101"/>
  <c i="9" r="BK120"/>
  <c r="J120"/>
  <c r="J98"/>
  <c i="10" r="R120"/>
  <c r="R119"/>
  <c r="R118"/>
  <c i="2" r="BK143"/>
  <c r="J143"/>
  <c r="J98"/>
  <c i="11" r="BK120"/>
  <c r="J120"/>
  <c r="J98"/>
  <c i="10" r="J119"/>
  <c r="J97"/>
  <c r="J120"/>
  <c r="J98"/>
  <c i="11" r="E85"/>
  <c r="F92"/>
  <c r="J114"/>
  <c r="J89"/>
  <c r="F91"/>
  <c r="BE121"/>
  <c i="10" r="E108"/>
  <c r="BE124"/>
  <c r="F114"/>
  <c i="9" r="BK119"/>
  <c r="J119"/>
  <c r="J97"/>
  <c i="10" r="J91"/>
  <c r="BE126"/>
  <c r="BE132"/>
  <c r="BE128"/>
  <c r="BE145"/>
  <c r="BE137"/>
  <c r="F115"/>
  <c r="BE147"/>
  <c r="J89"/>
  <c r="BE121"/>
  <c r="BE141"/>
  <c r="BE130"/>
  <c r="BE155"/>
  <c r="BE135"/>
  <c r="BE149"/>
  <c r="BE157"/>
  <c i="8" r="BK119"/>
  <c r="BK118"/>
  <c r="J118"/>
  <c r="J96"/>
  <c i="9" r="E85"/>
  <c r="J112"/>
  <c r="BE132"/>
  <c r="BE136"/>
  <c r="BE152"/>
  <c r="F91"/>
  <c r="F115"/>
  <c r="BE125"/>
  <c r="BE127"/>
  <c r="BE142"/>
  <c r="BE123"/>
  <c r="BE140"/>
  <c r="BE144"/>
  <c r="BE150"/>
  <c r="BE121"/>
  <c r="BE130"/>
  <c r="J114"/>
  <c i="7" r="BK118"/>
  <c r="J118"/>
  <c r="J96"/>
  <c i="8" r="BE121"/>
  <c r="E108"/>
  <c r="F115"/>
  <c r="BE131"/>
  <c r="J91"/>
  <c r="BE145"/>
  <c r="BE139"/>
  <c r="J112"/>
  <c r="BE124"/>
  <c r="BE135"/>
  <c i="7" r="J120"/>
  <c r="J98"/>
  <c i="8" r="F114"/>
  <c r="BE128"/>
  <c r="BE147"/>
  <c r="BE137"/>
  <c i="7" r="J112"/>
  <c r="BE144"/>
  <c r="BE180"/>
  <c i="6" r="BK119"/>
  <c r="J119"/>
  <c r="J97"/>
  <c i="7" r="BE123"/>
  <c r="BE129"/>
  <c r="BE140"/>
  <c r="J114"/>
  <c r="BE148"/>
  <c r="BE172"/>
  <c r="BE176"/>
  <c r="BE195"/>
  <c r="BE168"/>
  <c r="E85"/>
  <c r="BE156"/>
  <c r="BE164"/>
  <c r="BE170"/>
  <c r="BE174"/>
  <c r="BE138"/>
  <c r="BE142"/>
  <c r="BE162"/>
  <c r="F92"/>
  <c r="BE134"/>
  <c r="BE136"/>
  <c r="BE146"/>
  <c r="F114"/>
  <c r="BE121"/>
  <c r="BE152"/>
  <c r="BE166"/>
  <c r="BE127"/>
  <c r="BE150"/>
  <c r="BE154"/>
  <c r="BE158"/>
  <c r="BE178"/>
  <c r="BE183"/>
  <c r="BE186"/>
  <c r="BE189"/>
  <c r="BE125"/>
  <c r="BE132"/>
  <c r="BE160"/>
  <c r="BE193"/>
  <c i="6" r="E108"/>
  <c r="J112"/>
  <c i="5" r="BK118"/>
  <c r="J118"/>
  <c r="J120"/>
  <c r="J98"/>
  <c i="6" r="J91"/>
  <c r="F115"/>
  <c r="BE125"/>
  <c r="BE127"/>
  <c r="BE138"/>
  <c r="BE123"/>
  <c r="F114"/>
  <c r="BE129"/>
  <c r="BE140"/>
  <c r="BE121"/>
  <c r="BE133"/>
  <c r="BE136"/>
  <c i="1" r="BD99"/>
  <c i="5" r="J89"/>
  <c r="BE123"/>
  <c r="BE130"/>
  <c r="BE140"/>
  <c r="BE148"/>
  <c i="4" r="J96"/>
  <c i="5" r="J91"/>
  <c r="BE128"/>
  <c r="BE171"/>
  <c r="BE185"/>
  <c r="E85"/>
  <c r="BE164"/>
  <c r="BE168"/>
  <c r="BE187"/>
  <c r="BE133"/>
  <c r="BE145"/>
  <c r="BE156"/>
  <c r="BE158"/>
  <c r="BE178"/>
  <c r="BE173"/>
  <c r="BE191"/>
  <c r="F115"/>
  <c r="BE180"/>
  <c r="BE193"/>
  <c r="F91"/>
  <c r="BE127"/>
  <c r="BE143"/>
  <c r="BE121"/>
  <c r="BE125"/>
  <c r="BE129"/>
  <c r="BE138"/>
  <c r="BE150"/>
  <c r="BE160"/>
  <c r="BE126"/>
  <c r="BE131"/>
  <c r="BE135"/>
  <c r="BE162"/>
  <c r="BE175"/>
  <c r="BE189"/>
  <c r="BE124"/>
  <c i="4" r="J91"/>
  <c r="F91"/>
  <c r="J89"/>
  <c r="F113"/>
  <c r="BE117"/>
  <c r="BE122"/>
  <c r="E85"/>
  <c r="BE120"/>
  <c i="2" r="BK142"/>
  <c r="J142"/>
  <c r="J97"/>
  <c i="3" r="F92"/>
  <c r="F91"/>
  <c r="J112"/>
  <c r="BE139"/>
  <c r="BE117"/>
  <c r="BE125"/>
  <c r="BE131"/>
  <c r="BE145"/>
  <c r="E106"/>
  <c r="BE123"/>
  <c r="J89"/>
  <c r="BE133"/>
  <c r="BE135"/>
  <c r="BE137"/>
  <c r="BE127"/>
  <c r="BE121"/>
  <c r="BE129"/>
  <c r="BE141"/>
  <c r="BE143"/>
  <c r="BE147"/>
  <c i="2" r="F91"/>
  <c r="BE127"/>
  <c r="BE129"/>
  <c r="BE131"/>
  <c r="BE137"/>
  <c r="BE144"/>
  <c r="J91"/>
  <c r="E108"/>
  <c r="F115"/>
  <c r="BE119"/>
  <c r="BE133"/>
  <c r="BE135"/>
  <c r="BE139"/>
  <c r="J89"/>
  <c r="BE123"/>
  <c r="BE121"/>
  <c r="BE125"/>
  <c r="F34"/>
  <c i="1" r="BA95"/>
  <c i="4" r="F36"/>
  <c i="1" r="BC97"/>
  <c i="5" r="J30"/>
  <c i="7" r="J34"/>
  <c i="1" r="AW100"/>
  <c i="8" r="J34"/>
  <c i="1" r="AW101"/>
  <c i="10" r="F35"/>
  <c i="1" r="BB103"/>
  <c i="4" r="F34"/>
  <c i="1" r="BA97"/>
  <c i="4" r="F35"/>
  <c i="1" r="BB97"/>
  <c i="3" r="J30"/>
  <c i="6" r="F35"/>
  <c i="1" r="BB99"/>
  <c i="7" r="F35"/>
  <c i="1" r="BB100"/>
  <c i="10" r="F34"/>
  <c i="1" r="BA103"/>
  <c i="3" r="F36"/>
  <c i="1" r="BC96"/>
  <c i="6" r="F36"/>
  <c i="1" r="BC99"/>
  <c i="7" r="F37"/>
  <c i="1" r="BD100"/>
  <c i="9" r="F36"/>
  <c i="1" r="BC102"/>
  <c i="11" r="F34"/>
  <c i="1" r="BA104"/>
  <c i="3" r="J34"/>
  <c i="1" r="AW96"/>
  <c i="5" r="F35"/>
  <c i="1" r="BB98"/>
  <c i="8" r="F34"/>
  <c i="1" r="BA101"/>
  <c i="9" r="F35"/>
  <c i="1" r="BB102"/>
  <c i="3" r="F35"/>
  <c i="1" r="BB96"/>
  <c i="6" r="J34"/>
  <c i="1" r="AW99"/>
  <c i="7" r="F36"/>
  <c i="1" r="BC100"/>
  <c i="10" r="J30"/>
  <c i="4" r="J30"/>
  <c i="2" r="F35"/>
  <c i="1" r="BB95"/>
  <c i="5" r="F37"/>
  <c i="1" r="BD98"/>
  <c i="9" r="J34"/>
  <c i="1" r="AW102"/>
  <c i="11" r="F33"/>
  <c i="1" r="AZ104"/>
  <c i="2" r="J34"/>
  <c i="1" r="AW95"/>
  <c i="5" r="F36"/>
  <c i="1" r="BC98"/>
  <c i="8" r="F36"/>
  <c i="1" r="BC101"/>
  <c i="10" r="J34"/>
  <c i="1" r="AW103"/>
  <c i="3" r="F37"/>
  <c i="1" r="BD96"/>
  <c i="6" r="F34"/>
  <c i="1" r="BA99"/>
  <c i="7" r="F34"/>
  <c i="1" r="BA100"/>
  <c i="8" r="F35"/>
  <c i="1" r="BB101"/>
  <c i="9" r="F37"/>
  <c i="1" r="BD102"/>
  <c i="4" r="J34"/>
  <c i="1" r="AW97"/>
  <c i="4" r="F37"/>
  <c i="1" r="BD97"/>
  <c i="2" r="F36"/>
  <c i="1" r="BC95"/>
  <c i="5" r="J34"/>
  <c i="1" r="AW98"/>
  <c i="9" r="F34"/>
  <c i="1" r="BA102"/>
  <c i="10" r="F36"/>
  <c i="1" r="BC103"/>
  <c i="5" r="F34"/>
  <c i="1" r="BA98"/>
  <c i="8" r="F37"/>
  <c i="1" r="BD101"/>
  <c i="10" r="F37"/>
  <c i="1" r="BD103"/>
  <c i="3" r="F34"/>
  <c i="1" r="BA96"/>
  <c l="1" r="AG97"/>
  <c i="11" r="BK119"/>
  <c r="J119"/>
  <c r="J97"/>
  <c i="1" r="AG103"/>
  <c i="9" r="BK118"/>
  <c r="J118"/>
  <c i="8" r="J119"/>
  <c r="J97"/>
  <c i="6" r="BK118"/>
  <c r="J118"/>
  <c i="1" r="AG98"/>
  <c i="5" r="J96"/>
  <c i="1" r="AG96"/>
  <c i="2" r="BK118"/>
  <c r="J118"/>
  <c r="J96"/>
  <c i="1" r="AU94"/>
  <c i="2" r="F33"/>
  <c i="1" r="AZ95"/>
  <c i="3" r="F33"/>
  <c i="1" r="AZ96"/>
  <c i="5" r="J33"/>
  <c i="1" r="AV98"/>
  <c r="AT98"/>
  <c r="AN98"/>
  <c i="9" r="J33"/>
  <c i="1" r="AV102"/>
  <c r="AT102"/>
  <c i="5" r="F33"/>
  <c i="1" r="AZ98"/>
  <c r="BD94"/>
  <c r="W33"/>
  <c i="2" r="J33"/>
  <c i="1" r="AV95"/>
  <c r="AT95"/>
  <c i="4" r="J33"/>
  <c i="1" r="AV97"/>
  <c r="AT97"/>
  <c r="AN97"/>
  <c i="6" r="J33"/>
  <c i="1" r="AV99"/>
  <c r="AT99"/>
  <c i="8" r="F33"/>
  <c i="1" r="AZ101"/>
  <c r="BA94"/>
  <c r="W30"/>
  <c i="3" r="J33"/>
  <c i="1" r="AV96"/>
  <c r="AT96"/>
  <c r="AN96"/>
  <c i="6" r="J30"/>
  <c i="1" r="AG99"/>
  <c i="7" r="J33"/>
  <c i="1" r="AV100"/>
  <c r="AT100"/>
  <c i="10" r="J33"/>
  <c i="1" r="AV103"/>
  <c r="AT103"/>
  <c r="AN103"/>
  <c i="4" r="F33"/>
  <c i="1" r="AZ97"/>
  <c i="6" r="F33"/>
  <c i="1" r="AZ99"/>
  <c i="7" r="J30"/>
  <c i="1" r="AG100"/>
  <c i="8" r="J33"/>
  <c i="1" r="AV101"/>
  <c r="AT101"/>
  <c i="11" r="J33"/>
  <c i="1" r="AV104"/>
  <c r="AT104"/>
  <c r="BB94"/>
  <c r="AX94"/>
  <c i="7" r="F33"/>
  <c i="1" r="AZ100"/>
  <c i="10" r="F33"/>
  <c i="1" r="AZ103"/>
  <c i="8" r="J30"/>
  <c i="1" r="AG101"/>
  <c i="9" r="F33"/>
  <c i="1" r="AZ102"/>
  <c i="9" r="J30"/>
  <c i="1" r="AG102"/>
  <c r="BC94"/>
  <c r="W32"/>
  <c i="11" l="1" r="BK118"/>
  <c r="J118"/>
  <c r="J96"/>
  <c i="1" r="AN102"/>
  <c i="9" r="J96"/>
  <c i="10" r="J39"/>
  <c i="1" r="AN101"/>
  <c i="9" r="J39"/>
  <c i="1" r="AN100"/>
  <c i="8" r="J39"/>
  <c i="1" r="AN99"/>
  <c i="6" r="J96"/>
  <c i="7" r="J39"/>
  <c i="6" r="J39"/>
  <c i="5" r="J39"/>
  <c i="4" r="J39"/>
  <c i="3" r="J39"/>
  <c i="1" r="AY94"/>
  <c r="AW94"/>
  <c r="AK30"/>
  <c i="2" r="J30"/>
  <c i="1" r="AG95"/>
  <c r="W31"/>
  <c r="AZ94"/>
  <c r="W29"/>
  <c i="2" l="1" r="J39"/>
  <c i="1" r="AN95"/>
  <c i="11" r="J30"/>
  <c i="1" r="AG104"/>
  <c r="AG94"/>
  <c r="AK26"/>
  <c r="AV94"/>
  <c r="AK29"/>
  <c r="AK35"/>
  <c i="11" l="1" r="J39"/>
  <c i="1" r="AN104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<sst xmlns="http://schemas.openxmlformats.org/spreadsheetml/2006/main">
  <si>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</si>
  <si>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</si>
  <si>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</si>
  <si>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</si>
  <si>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</si>
  <si>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{4779aa1d-e945-4818-884f-b2807c140d13}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</si>
  <si>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</si>
  <si>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</si>
  <si>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</si>
  <si>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</si>
  <si>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</si>
  <si>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</si>
  <si>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</si>
  <si>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</si>
  <si>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</si>
  <si>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</si>
  <si>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</si>
  <si>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TGM Otrokovice - SO 800 Vegetačí úpravy</t>
  </si>
  <si>
    <t>KSO:</t>
  </si>
  <si>
    <t>CC-CZ:</t>
  </si>
  <si>
    <t>Místo:</t>
  </si>
  <si>
    <t>Otrokovice</t>
  </si>
  <si>
    <t>Datum:</t>
  </si>
  <si>
    <t>13. 4. 2024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</si>
  <si>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</si>
  <si>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</si>
  <si>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</si>
  <si>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</si>
  <si>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</si>
  <si>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</si>
  <si>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</si>
  <si>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</si>
  <si>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</si>
  <si>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</si>
  <si>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14117240</t>
  </si>
  <si>
    <t>Ing. Mgr. Petra Šoborová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</si>
  <si>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</si>
  <si>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</si>
  <si>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</si>
  <si>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</si>
  <si>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</si>
  <si>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</si>
  <si>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</si>
  <si>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</si>
  <si>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</si>
  <si>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</si>
  <si>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</si>
  <si>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</si>
  <si>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</si>
  <si>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</si>
  <si>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</si>
  <si>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</si>
  <si>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</si>
  <si>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</si>
  <si>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</si>
  <si>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</si>
  <si>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</si>
  <si>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</si>
  <si>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</si>
  <si>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</si>
  <si>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</si>
  <si>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</si>
  <si>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</si>
  <si>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</si>
  <si>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</si>
  <si>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</si>
  <si>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</si>
  <si>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</si>
  <si>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</si>
  <si>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</si>
  <si>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</si>
  <si>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</si>
  <si>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</si>
  <si>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</si>
  <si>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</si>
  <si>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</si>
  <si>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</si>
  <si>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</si>
  <si>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</si>
  <si>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</si>
  <si>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</si>
  <si>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</si>
  <si>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Z.01</t>
  </si>
  <si>
    <t>Kácení</t>
  </si>
  <si>
    <t>STA</t>
  </si>
  <si>
    <t>1</t>
  </si>
  <si>
    <t>{781281e4-9c81-4ea7-9ae5-b467d5759c20}</t>
  </si>
  <si>
    <t>2</t>
  </si>
  <si>
    <t>Z.02</t>
  </si>
  <si>
    <t>Ošetření stromů</t>
  </si>
  <si>
    <t>{196ad1de-327f-4369-8a22-d46aa6b4f2ac}</t>
  </si>
  <si>
    <t>Z.03</t>
  </si>
  <si>
    <t>Ochrana stromů při stavební činnosti</t>
  </si>
  <si>
    <t>{83672f8d-9a1c-4cba-b4ed-ebee29d8cf1c}</t>
  </si>
  <si>
    <t>Z.04</t>
  </si>
  <si>
    <t>Stromy</t>
  </si>
  <si>
    <t>{28d8c2c5-de5d-48d1-a0ca-7f4cdf62c48c}</t>
  </si>
  <si>
    <t>Z.05</t>
  </si>
  <si>
    <t>Parkový trávník</t>
  </si>
  <si>
    <t>{dc70700c-9205-4db0-850e-71ae82963a5f}</t>
  </si>
  <si>
    <t>Z.06</t>
  </si>
  <si>
    <t>Kombinované záhony</t>
  </si>
  <si>
    <t>{4b8b25bd-b8be-4174-b74c-d91d0b82c7be}</t>
  </si>
  <si>
    <t>Z.07</t>
  </si>
  <si>
    <t>Následná péče - 1. rok</t>
  </si>
  <si>
    <t>{35df3b18-c31e-4078-95b0-90d62f2e7c80}</t>
  </si>
  <si>
    <t>Z.08</t>
  </si>
  <si>
    <t>Následná péče - 2. rok</t>
  </si>
  <si>
    <t>{d8567228-b286-4f74-9690-c1b1bbf2a6f1}</t>
  </si>
  <si>
    <t>Z.09</t>
  </si>
  <si>
    <t>Následná péče - 3. rok</t>
  </si>
  <si>
    <t>{01dc5cd0-ef33-4852-af21-91c08fccfd02}</t>
  </si>
  <si>
    <t>Z.10</t>
  </si>
  <si>
    <t>Retence</t>
  </si>
  <si>
    <t>{56be5f4c-153f-4e48-acb9-56c311c9ce4c}</t>
  </si>
  <si>
    <t>KRYCÍ LIST SOUPISU PRACÍ</t>
  </si>
  <si>
    <t>Objekt:</t>
  </si>
  <si>
    <t>Z.01 - Kácení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</si>
  <si>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</si>
  <si>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</si>
  <si>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</si>
  <si>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</si>
  <si>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</si>
  <si>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</si>
  <si>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</si>
  <si>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</si>
  <si>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</si>
  <si>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</si>
  <si>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</si>
  <si>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</si>
  <si>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</si>
  <si>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</si>
  <si>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</si>
  <si>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</si>
  <si>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</si>
  <si>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</si>
  <si>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</si>
  <si>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</si>
  <si>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</si>
  <si>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112151111</t>
  </si>
  <si>
    <t>Směrové kácení stromů s rozřezáním a odvětvením D kmene přes 100 do 200 mm</t>
  </si>
  <si>
    <t>kus</t>
  </si>
  <si>
    <t>4</t>
  </si>
  <si>
    <t>ROZPOCET</t>
  </si>
  <si>
    <t>1650124478</t>
  </si>
  <si>
    <t>PP</t>
  </si>
  <si>
    <t>Pokácení stromu směrové v celku s odřezáním kmene a s odvětvením průměru kmene přes 100 do 200 mm</t>
  </si>
  <si>
    <t>112151112</t>
  </si>
  <si>
    <t>Směrové kácení stromů s rozřezáním a odvětvením D kmene přes 200 do 300 mm</t>
  </si>
  <si>
    <t>837645884</t>
  </si>
  <si>
    <t>Pokácení stromu směrové v celku s odřezáním kmene a s odvětvením průměru kmene přes 200 do 300 mm</t>
  </si>
  <si>
    <t>3</t>
  </si>
  <si>
    <t>112151113</t>
  </si>
  <si>
    <t>Směrové kácení stromů s rozřezáním a odvětvením D kmene přes 300 do 400 mm</t>
  </si>
  <si>
    <t>-929210503</t>
  </si>
  <si>
    <t>Pokácení stromu směrové v celku s odřezáním kmene a s odvětvením průměru kmene přes 300 do 400 mm</t>
  </si>
  <si>
    <t>112151311</t>
  </si>
  <si>
    <t>Kácení stromu bez postupného spouštění koruny a kmene D přes 0,1 do 0,2 m</t>
  </si>
  <si>
    <t>-1752096519</t>
  </si>
  <si>
    <t>Pokácení stromu postupné bez spouštění částí kmene a koruny o průměru na řezné ploše pařezu přes 100 do 200 mm</t>
  </si>
  <si>
    <t>5</t>
  </si>
  <si>
    <t>112155221</t>
  </si>
  <si>
    <t>Štěpkování solitérních stromků a větví průměru kmene přes 300 do 500 mm s naložením</t>
  </si>
  <si>
    <t>-394972318</t>
  </si>
  <si>
    <t>Štěpkování s naložením na dopravní prostředek a odvozem do 20 km stromků a větví solitérů, průměru kmene přes 300 do 500 mm</t>
  </si>
  <si>
    <t>6</t>
  </si>
  <si>
    <t>112155215</t>
  </si>
  <si>
    <t>Štěpkování solitérních stromků a větví průměru kmene do 300 mm s naložením</t>
  </si>
  <si>
    <t>-481984850</t>
  </si>
  <si>
    <t>Štěpkování s naložením na dopravní prostředek a odvozem do 20 km stromků a větví solitérů, průměru kmene do 300 mm</t>
  </si>
  <si>
    <t>7</t>
  </si>
  <si>
    <t>112211211</t>
  </si>
  <si>
    <t>Odstranění pařezů ručně D přes 0,1 do 0,2 m v rovině a ve svahu do 1:5 s odklizením a zasypáním</t>
  </si>
  <si>
    <t>1579840222</t>
  </si>
  <si>
    <t>Odstranění pařezu ručně v rovině nebo na svahu do 1:5 o průměru pařezu na řezné ploše přes 100 do 200 mm</t>
  </si>
  <si>
    <t>8</t>
  </si>
  <si>
    <t>112251101</t>
  </si>
  <si>
    <t>Odstranění pařezů průměru přes 100 do 300 mm</t>
  </si>
  <si>
    <t>263479364</t>
  </si>
  <si>
    <t>Odstranění pařezů strojně s jejich vykopáním nebo vytrháním průměru přes 100 do 300 mm</t>
  </si>
  <si>
    <t>9</t>
  </si>
  <si>
    <t>112251102</t>
  </si>
  <si>
    <t>Odstranění pařezů průměru přes 300 do 500 mm</t>
  </si>
  <si>
    <t>-1350393417</t>
  </si>
  <si>
    <t>Odstranění pařezů strojně s jejich vykopáním nebo vytrháním průměru přes 300 do 500 mm</t>
  </si>
  <si>
    <t>10</t>
  </si>
  <si>
    <t>112251211</t>
  </si>
  <si>
    <t>Odstranění pařezů rovině nebo na svahu do 1:5 odfrézováním hl do 0,2 m</t>
  </si>
  <si>
    <t>m2</t>
  </si>
  <si>
    <t>1982824321</t>
  </si>
  <si>
    <t>Odstranění pařezu odfrézováním nebo odvrtáním hloubky do 200 mm v rovině nebo na svahu do 1:5</t>
  </si>
  <si>
    <t>11</t>
  </si>
  <si>
    <t>997221858</t>
  </si>
  <si>
    <t>Poplatek za uložení na recyklační skládce (skládkovné) odpadu z rostlinných pletiv kód odpadu 02 01 03</t>
  </si>
  <si>
    <t>t</t>
  </si>
  <si>
    <t>-166460074</t>
  </si>
  <si>
    <t>Poplatek za uložení stavebního odpadu na recyklační skládce (skládkovné) z rostlinných pletiv zatříděného do Katalogu odpadů pod kódem 02 01 03</t>
  </si>
  <si>
    <t>VV</t>
  </si>
  <si>
    <t>13*80*0,001</t>
  </si>
  <si>
    <t>HSV</t>
  </si>
  <si>
    <t>Práce a dodávky HSV</t>
  </si>
  <si>
    <t>998</t>
  </si>
  <si>
    <t>Přesun hmot</t>
  </si>
  <si>
    <t>998231411</t>
  </si>
  <si>
    <t>Ruční přesun hmot pro sadovnické a krajinářské úpravy do 100 m</t>
  </si>
  <si>
    <t>1394365708</t>
  </si>
  <si>
    <t>Přesun hmot pro sadovnické a krajinářské úpravy ručně (bez užití mechanizace) dopravní vzdálenost do 100 m</t>
  </si>
  <si>
    <t>Z.02 - Ošetření stromů</t>
  </si>
  <si>
    <t>27</t>
  </si>
  <si>
    <t>-176517991</t>
  </si>
  <si>
    <t>P</t>
  </si>
  <si>
    <t>Poznámka k položce:_x000d_
5 %</t>
  </si>
  <si>
    <t>84*0,05 'Přepočtené koeficientem množství</t>
  </si>
  <si>
    <t>13</t>
  </si>
  <si>
    <t>184215173</t>
  </si>
  <si>
    <t>Odstranění ukotvení kmene dřevin třemi kůly D do 0,1 m dl přes 2 do 3 m</t>
  </si>
  <si>
    <t>80741174</t>
  </si>
  <si>
    <t>Odstranění ukotvení dřeviny kůly třemi kůly, délky přes 2 do 3 m</t>
  </si>
  <si>
    <t>14</t>
  </si>
  <si>
    <t>184806113</t>
  </si>
  <si>
    <t>Řez stromů netrnitých průklestem D koruny přes 4 do 6 m</t>
  </si>
  <si>
    <t>-1834026005</t>
  </si>
  <si>
    <t>Řez stromů, keřů nebo růží průklestem stromů netrnitých, o průměru koruny přes 4 do 6 m</t>
  </si>
  <si>
    <t>15</t>
  </si>
  <si>
    <t>184806121</t>
  </si>
  <si>
    <t>Řez stromů trnitých průklestem D koruny do 2 m</t>
  </si>
  <si>
    <t>-1059401040</t>
  </si>
  <si>
    <t>Řez stromů, keřů nebo růží průklestem stromů trnitých, o průměru koruny do 2 m</t>
  </si>
  <si>
    <t>16</t>
  </si>
  <si>
    <t>184813151</t>
  </si>
  <si>
    <t>Odstranění výmladků stromu mechanicky na bázi v do 2 m průměru kmene do 0,2 m</t>
  </si>
  <si>
    <t>-1141108545</t>
  </si>
  <si>
    <t>Odstranění výmladků stromu ručně, na bázi, výšky do 2 m, průměru kmene do 0,2 m</t>
  </si>
  <si>
    <t>17</t>
  </si>
  <si>
    <t>184818311</t>
  </si>
  <si>
    <t>Instalace dynamické vazby pro zajištění koruny stromu 1 lanem</t>
  </si>
  <si>
    <t>803101723</t>
  </si>
  <si>
    <t>Instalace bezpečnostních vazeb pro zajištění koruny stromu dynamická 1 lano</t>
  </si>
  <si>
    <t>18</t>
  </si>
  <si>
    <t>M</t>
  </si>
  <si>
    <t>67543204</t>
  </si>
  <si>
    <t>vazba stromu bezpečnostní dynamická nosnost lana 4t</t>
  </si>
  <si>
    <t>sada</t>
  </si>
  <si>
    <t>-980429880</t>
  </si>
  <si>
    <t>19</t>
  </si>
  <si>
    <t>184852233</t>
  </si>
  <si>
    <t>Řez stromu zdravotní o ploše koruny do 30 m2 lezeckou technikou</t>
  </si>
  <si>
    <t>925272912</t>
  </si>
  <si>
    <t>Řez stromů prováděný lezeckou technikou zdravotní (S-RZ), plocha koruny stromu do 30 m2</t>
  </si>
  <si>
    <t>20</t>
  </si>
  <si>
    <t>184852234</t>
  </si>
  <si>
    <t>Řez stromu zdravotní o ploše koruny přes 30 do 60 m2 lezeckou technikou</t>
  </si>
  <si>
    <t>584762431</t>
  </si>
  <si>
    <t>Řez stromů prováděný lezeckou technikou zdravotní (S-RZ), plocha koruny stromu přes 30 do 60 m2</t>
  </si>
  <si>
    <t>184852235</t>
  </si>
  <si>
    <t>Řez stromu zdravotní o ploše koruny přes 60 do 90 m2 lezeckou technikou</t>
  </si>
  <si>
    <t>1776585410</t>
  </si>
  <si>
    <t>Řez stromů prováděný lezeckou technikou zdravotní (S-RZ), plocha koruny stromu přes 60 do 90 m2</t>
  </si>
  <si>
    <t>22</t>
  </si>
  <si>
    <t>184852236</t>
  </si>
  <si>
    <t>Řez stromu zdravotní o ploše koruny přes 90 do 120 m2 lezeckou technikou</t>
  </si>
  <si>
    <t>-119926219</t>
  </si>
  <si>
    <t>Řez stromů prováděný lezeckou technikou zdravotní (S-RZ), plocha koruny stromu přes 90 do 120 m2</t>
  </si>
  <si>
    <t>23</t>
  </si>
  <si>
    <t>184852238</t>
  </si>
  <si>
    <t>Řez stromu zdravotní o ploše koruny přes 150 do 180 m2 lezeckou technikou</t>
  </si>
  <si>
    <t>1393145361</t>
  </si>
  <si>
    <t>Řez stromů prováděný lezeckou technikou zdravotní (S-RZ), plocha koruny stromu přes 150 do 180 m2</t>
  </si>
  <si>
    <t>24</t>
  </si>
  <si>
    <t>184852322</t>
  </si>
  <si>
    <t>Řez stromu výchovný alejových stromů v přes 4 do 6 m</t>
  </si>
  <si>
    <t>716017873</t>
  </si>
  <si>
    <t>Řez stromů prováděný lezeckou technikou výchovný (S-RV) alejové stromy, výšky přes 4 do 6 m</t>
  </si>
  <si>
    <t>25</t>
  </si>
  <si>
    <t>184852436</t>
  </si>
  <si>
    <t>Řez stromu redukční o ploše koruny přes 90 do 120 m2 lezeckou technikou</t>
  </si>
  <si>
    <t>-2007322235</t>
  </si>
  <si>
    <t>Řez stromů prováděný lezeckou technikou redukční obvodový (S-RO), plocha koruny stromu přes 90 do 120 m2</t>
  </si>
  <si>
    <t>26</t>
  </si>
  <si>
    <t>184852438</t>
  </si>
  <si>
    <t>Řez stromu redukční o ploše koruny přes 150 do 180 m2 lezeckou technikou</t>
  </si>
  <si>
    <t>-1277687706</t>
  </si>
  <si>
    <t>Řez stromů prováděný lezeckou technikou redukční obvodový (S-RO), plocha koruny stromu přes 150 do 180 m2</t>
  </si>
  <si>
    <t>Z.03 - Ochrana stromů při stavební činnosti</t>
  </si>
  <si>
    <t>28</t>
  </si>
  <si>
    <t>184813212</t>
  </si>
  <si>
    <t>Ochranné oplocení kořenové zóny stromu v rovině nebo na svahu do 1:5 v přes 1500 do 2000 mm</t>
  </si>
  <si>
    <t>m</t>
  </si>
  <si>
    <t>196064204</t>
  </si>
  <si>
    <t>Ochranné oplocení kořenové zóny stromu v rovině nebo na svahu do 1:5, výšky přes 1500 do 2000 mm</t>
  </si>
  <si>
    <t>4*5</t>
  </si>
  <si>
    <t>29</t>
  </si>
  <si>
    <t>184813252</t>
  </si>
  <si>
    <t>Odstranění ochranného oplocení kořenové zóny stromu v rovině nebo na svahu do 1:5 v přes 1500 do 2000 mm</t>
  </si>
  <si>
    <t>2134113536</t>
  </si>
  <si>
    <t>Odstranění ochranného oplocení kořenové zóny stromu v rovině nebo na svahu do 1:5, výšky přes 1500 do 2000 mm</t>
  </si>
  <si>
    <t>30</t>
  </si>
  <si>
    <t>184818233</t>
  </si>
  <si>
    <t>Ochrana kmene průměru přes 500 do 700 mm bedněním výšky do 2 m</t>
  </si>
  <si>
    <t>1529041641</t>
  </si>
  <si>
    <t>Ochrana kmene bedněním před poškozením stavebním provozem zřízení včetně odstranění výšky bednění do 2 m průměru kmene přes 500 do 700 mm</t>
  </si>
  <si>
    <t>Z.04 - Stromy</t>
  </si>
  <si>
    <t xml:space="preserve">    Z.4 Stromy - </t>
  </si>
  <si>
    <t>Z.4 Stromy</t>
  </si>
  <si>
    <t>31</t>
  </si>
  <si>
    <t>119005153</t>
  </si>
  <si>
    <t>Vytyčení výsadeb s rozmístěním solitérních rostlin přes 10 do 50 kusů</t>
  </si>
  <si>
    <t>573533652</t>
  </si>
  <si>
    <t>Vytyčení výsadeb s rozmístěním rostlin dle projektové dokumentace solitérních přes 10 do 50 kusů</t>
  </si>
  <si>
    <t>32</t>
  </si>
  <si>
    <t>Pol1</t>
  </si>
  <si>
    <t>Amelanchier arborea - muchovník stromový, ZB, OK 12/12</t>
  </si>
  <si>
    <t>1532535148</t>
  </si>
  <si>
    <t>33</t>
  </si>
  <si>
    <t>Pol2</t>
  </si>
  <si>
    <t>Amelanchier lamarckii - muchovník Lamarckův,ZB, vícekmen 150+</t>
  </si>
  <si>
    <t>-596224810</t>
  </si>
  <si>
    <t>34</t>
  </si>
  <si>
    <t>Pol3</t>
  </si>
  <si>
    <t>Crataegus monogyna Stricta - hloh jednosemenný Stricta, ZB, OK 10-12</t>
  </si>
  <si>
    <t>1594041997</t>
  </si>
  <si>
    <t>35</t>
  </si>
  <si>
    <t>Pol4</t>
  </si>
  <si>
    <t>Fagus sylvatica Dawyck - buk lesní Dawyck, ZB, OK 12/14</t>
  </si>
  <si>
    <t>-1686144799</t>
  </si>
  <si>
    <t>36</t>
  </si>
  <si>
    <t>Pol5</t>
  </si>
  <si>
    <t xml:space="preserve">Malus Matčino - jabloň Matčino,  VK</t>
  </si>
  <si>
    <t>741072510</t>
  </si>
  <si>
    <t>37</t>
  </si>
  <si>
    <t>Pol6</t>
  </si>
  <si>
    <t>Prunus cerasifera - višeň, VK</t>
  </si>
  <si>
    <t>-724540068</t>
  </si>
  <si>
    <t>38</t>
  </si>
  <si>
    <t>Pol7</t>
  </si>
  <si>
    <t>Prunus domestica Zelená renkloda - slivoň, VK</t>
  </si>
  <si>
    <t>-86898618</t>
  </si>
  <si>
    <t>39</t>
  </si>
  <si>
    <t>Pol8</t>
  </si>
  <si>
    <t>Tilia cordata - lípa srdčitá, ZB, OK 16/18</t>
  </si>
  <si>
    <t>-1242990496</t>
  </si>
  <si>
    <t>40</t>
  </si>
  <si>
    <t>183101221</t>
  </si>
  <si>
    <t>Jamky pro výsadbu s výměnou 50 % půdy zeminy skupiny 1 až 4 obj přes 0,4 do 1 m3 v rovině a svahu do 1:5</t>
  </si>
  <si>
    <t>-1032531460</t>
  </si>
  <si>
    <t>Hloubení jamek pro vysazování rostlin v zemině skupiny 1 až 4 s výměnou půdy z 50% v rovině nebo na svahu do 1:5, objemu přes 0,40 do 1,00 m3</t>
  </si>
  <si>
    <t>41</t>
  </si>
  <si>
    <t>183101215</t>
  </si>
  <si>
    <t>Jamky pro výsadbu s výměnou 50 % půdy zeminy skupiny 1 až 4 obj přes 0,125 do 0,4 m3 v rovině a svahu do 1:5</t>
  </si>
  <si>
    <t>1896930281</t>
  </si>
  <si>
    <t>Hloubení jamek pro vysazování rostlin v zemině skupiny 1 až 4 s výměnou půdy z 50% v rovině nebo na svahu do 1:5, objemu přes 0,125 do 0,40 m3</t>
  </si>
  <si>
    <t>42</t>
  </si>
  <si>
    <t>10321100</t>
  </si>
  <si>
    <t>zahradní substrát pro výsadbu VL</t>
  </si>
  <si>
    <t>m3</t>
  </si>
  <si>
    <t>1664255775</t>
  </si>
  <si>
    <t>21*0,2 'Přepočtené koeficientem množství</t>
  </si>
  <si>
    <t>43</t>
  </si>
  <si>
    <t>184004614</t>
  </si>
  <si>
    <t>Výsadba sazenic stromů v jutovém obalu do jamky D 600 mm hl 600 mm bal D přes 400 do 500 mm</t>
  </si>
  <si>
    <t>1726477986</t>
  </si>
  <si>
    <t>Výsadba sazenic bez vykopání jamek a bez donesení hlíny stromů nebo keřů s kořenovým balem v jutovém obalu, o průměru balu přes 400 do 500 mm, do jamky o průměru 600 mm, hl. 600 mm</t>
  </si>
  <si>
    <t>44</t>
  </si>
  <si>
    <t>184215133</t>
  </si>
  <si>
    <t>Ukotvení kmene dřevin v rovině nebo na svahu do 1:5 třemi kůly D do 0,1 m dl přes 2 do 3 m</t>
  </si>
  <si>
    <t>914453993</t>
  </si>
  <si>
    <t>Ukotvení dřeviny kůly v rovině nebo na svahu do 1:5 třemi kůly, délky přes 2 do 3 m</t>
  </si>
  <si>
    <t>45</t>
  </si>
  <si>
    <t>184215113</t>
  </si>
  <si>
    <t>Ukotvení kmene dřevin v rovině nebo na svahu do 1:5 jedním kůlem D do 0,1 m dl přes 2 do 3 m</t>
  </si>
  <si>
    <t>1567185916</t>
  </si>
  <si>
    <t>Ukotvení dřeviny kůly v rovině nebo na svahu do 1:5 jedním kůlem, délky přes 2 do 3 m</t>
  </si>
  <si>
    <t>46</t>
  </si>
  <si>
    <t>60591257</t>
  </si>
  <si>
    <t>kůl vyvazovací dřevěný impregnovaný D 6cm dl 3m</t>
  </si>
  <si>
    <t>-872476791</t>
  </si>
  <si>
    <t>18-3</t>
  </si>
  <si>
    <t>47</t>
  </si>
  <si>
    <t>1863845075</t>
  </si>
  <si>
    <t>48</t>
  </si>
  <si>
    <t>M1</t>
  </si>
  <si>
    <t>Popruh textilní</t>
  </si>
  <si>
    <t>-1781779431</t>
  </si>
  <si>
    <t>Popruh vícevrstvý polyester/bavlna šíře 30 mm</t>
  </si>
  <si>
    <t>Poznámka k položce:_x000d_
Úvazek (popruh) pro uchycení stromu ke kůlu tl. 1 mm, šířka min. 30 mm nebo kokosový vázací popruh. 3 m/strom listnatý</t>
  </si>
  <si>
    <t>3*1</t>
  </si>
  <si>
    <t>18*3</t>
  </si>
  <si>
    <t>Součet</t>
  </si>
  <si>
    <t>49</t>
  </si>
  <si>
    <t>184215412</t>
  </si>
  <si>
    <t>Zhotovení závlahové mísy dřevin D přes 0,5 do 1,0 m v rovině nebo na svahu do 1:5</t>
  </si>
  <si>
    <t>-1910425100</t>
  </si>
  <si>
    <t>Zhotovení závlahové mísy u solitérních dřevin v rovině nebo na svahu do 1:5, o průměru mísy přes 0,5 do 1 m</t>
  </si>
  <si>
    <t>50</t>
  </si>
  <si>
    <t>184813162</t>
  </si>
  <si>
    <t>Zřízení ochranného nátěru kmene stromu do výšky 1 m obvodu přes 180 do 250 mm</t>
  </si>
  <si>
    <t>980592173</t>
  </si>
  <si>
    <t>Zřízení ochranného nátěru kmene stromu do výšky 1 m, obvodu kmene přes 180 do 250 mm</t>
  </si>
  <si>
    <t>51</t>
  </si>
  <si>
    <t>24599008R</t>
  </si>
  <si>
    <t>Ochranný nátěr proti tepelnému poškození kůry</t>
  </si>
  <si>
    <t>litr</t>
  </si>
  <si>
    <t>-144191903</t>
  </si>
  <si>
    <t>Ochranný nátěr proti poškození kůry teplem (korní spále)</t>
  </si>
  <si>
    <t>52</t>
  </si>
  <si>
    <t>184816111</t>
  </si>
  <si>
    <t>Hnojení sazenic průmyslovými hnojivy do 0,25 kg k jedné sazenici</t>
  </si>
  <si>
    <t>-1530471405</t>
  </si>
  <si>
    <t>Hnojení sazenic průmyslovými hnojivy v množství do 0,25 kg k jedné sazenici</t>
  </si>
  <si>
    <t>53</t>
  </si>
  <si>
    <t>25191155R1</t>
  </si>
  <si>
    <t>hnojivo průmyslové</t>
  </si>
  <si>
    <t>kg</t>
  </si>
  <si>
    <t>1166004</t>
  </si>
  <si>
    <t>hnojivo průmyslové tabletové, 5 ks/strom, pomalurozpustné</t>
  </si>
  <si>
    <t>21*5*20*0,001</t>
  </si>
  <si>
    <t>2,1*0,25 'Přepočtené koeficientem množství</t>
  </si>
  <si>
    <t>54</t>
  </si>
  <si>
    <t>10390000</t>
  </si>
  <si>
    <t>hnojivo aerifikující+ sorpce vody + biopreparát obsahující symbiotické mykorhizní houby, bakterie a biouhel</t>
  </si>
  <si>
    <t>1602430442</t>
  </si>
  <si>
    <t>13*0,2</t>
  </si>
  <si>
    <t>55</t>
  </si>
  <si>
    <t>184852321R</t>
  </si>
  <si>
    <t>Řez stromu komparativní</t>
  </si>
  <si>
    <t>1256945379</t>
  </si>
  <si>
    <t>Řez stromů komparativní</t>
  </si>
  <si>
    <t>56</t>
  </si>
  <si>
    <t>184911421</t>
  </si>
  <si>
    <t>Mulčování rostlin kůrou tl do 0,1 m v rovině a svahu do 1:5</t>
  </si>
  <si>
    <t>-1280435425</t>
  </si>
  <si>
    <t>Mulčování vysazených rostlin mulčovací kůrou, tl. do 100 mm v rovině nebo na svahu do 1:5</t>
  </si>
  <si>
    <t>57</t>
  </si>
  <si>
    <t>10391100</t>
  </si>
  <si>
    <t>kůra mulčovací VL</t>
  </si>
  <si>
    <t>1485916809</t>
  </si>
  <si>
    <t>21*0,103 'Přepočtené koeficientem množství</t>
  </si>
  <si>
    <t>58</t>
  </si>
  <si>
    <t>184813241</t>
  </si>
  <si>
    <t>Zřízení ochrany paty kmene dřeviny perforovanou flexibilní plastovou chráničkou</t>
  </si>
  <si>
    <t>-1986535412</t>
  </si>
  <si>
    <t>59</t>
  </si>
  <si>
    <t>185804312</t>
  </si>
  <si>
    <t>Zalití rostlin vodou plocha přes 20 m2</t>
  </si>
  <si>
    <t>2061444909</t>
  </si>
  <si>
    <t>Zalití rostlin vodou plochy záhonů jednotlivě přes 20 m2</t>
  </si>
  <si>
    <t>3*30*8*0,001</t>
  </si>
  <si>
    <t>18*100*8*0,001</t>
  </si>
  <si>
    <t>60</t>
  </si>
  <si>
    <t>08211321</t>
  </si>
  <si>
    <t>voda pitná pro ostatní odběratele</t>
  </si>
  <si>
    <t>1797580049</t>
  </si>
  <si>
    <t>61</t>
  </si>
  <si>
    <t>899922811</t>
  </si>
  <si>
    <t>Osazení závlahového vodního vaku ke dřevině</t>
  </si>
  <si>
    <t>-459359253</t>
  </si>
  <si>
    <t>Osazení závlahy ke dřevině vodního vaku</t>
  </si>
  <si>
    <t>62</t>
  </si>
  <si>
    <t>28357001</t>
  </si>
  <si>
    <t>chránička perforovaná PE k ochraně paty kmene stromku před poškozením strunovou sekačkou</t>
  </si>
  <si>
    <t>-2121340972</t>
  </si>
  <si>
    <t>63</t>
  </si>
  <si>
    <t>RMAT0002</t>
  </si>
  <si>
    <t>vak zavlažovací PE 100 l</t>
  </si>
  <si>
    <t>956857973</t>
  </si>
  <si>
    <t>64</t>
  </si>
  <si>
    <t>998231311</t>
  </si>
  <si>
    <t>Přesun hmot pro sadovnické a krajinářské úpravy vodorovně do 5000 m</t>
  </si>
  <si>
    <t>301229852</t>
  </si>
  <si>
    <t>Přesun hmot pro sadovnické a krajinářské úpravy strojně dopravní vzdálenost do 5000 m</t>
  </si>
  <si>
    <t>Z.05 - Parkový trávník</t>
  </si>
  <si>
    <t xml:space="preserve">    Z.5 - Parkový trávník</t>
  </si>
  <si>
    <t>Z.5</t>
  </si>
  <si>
    <t>65</t>
  </si>
  <si>
    <t>181111111</t>
  </si>
  <si>
    <t>Plošná úprava terénu do 500 m2 zemina skupiny 1 až 4 nerovnosti přes 50 do 100 mm v rovinně a svahu do 1:5</t>
  </si>
  <si>
    <t>-1410634934</t>
  </si>
  <si>
    <t>Plošná úprava terénu v zemině skupiny 1 až 4 s urovnáním povrchu bez doplnění ornice souvislé plochy do 500 m2 při nerovnostech terénu přes 50 do 100 mm v rovině nebo na svahu do 1:5</t>
  </si>
  <si>
    <t>66</t>
  </si>
  <si>
    <t>184813511</t>
  </si>
  <si>
    <t>Chemické odplevelení před založením kultury postřikem na široko v rovině a svahu do 1:5 ručně</t>
  </si>
  <si>
    <t>-1006971056</t>
  </si>
  <si>
    <t>Chemické odplevelení půdy před založením kultury, trávníku nebo zpevněných ploch ručně o jakékoli výměře postřikem na široko v rovině nebo na svahu do 1:5</t>
  </si>
  <si>
    <t>67</t>
  </si>
  <si>
    <t>25234001</t>
  </si>
  <si>
    <t>herbicid totální systémový neselektivní</t>
  </si>
  <si>
    <t>-408570910</t>
  </si>
  <si>
    <t>68</t>
  </si>
  <si>
    <t>181411131</t>
  </si>
  <si>
    <t>Založení parkového trávníku výsevem pl do 1000 m2 v rovině a ve svahu do 1:5</t>
  </si>
  <si>
    <t>-1077331660</t>
  </si>
  <si>
    <t>Založení trávníku na půdě předem připravené plochy do 1000 m2 výsevem včetně utažení parkového v rovině nebo na svahu do 1:5</t>
  </si>
  <si>
    <t>69</t>
  </si>
  <si>
    <t>00572410</t>
  </si>
  <si>
    <t>osivo směs travní parková</t>
  </si>
  <si>
    <t>-1548976893</t>
  </si>
  <si>
    <t>928*3*0,001</t>
  </si>
  <si>
    <t>70</t>
  </si>
  <si>
    <t>183403153</t>
  </si>
  <si>
    <t>Obdělání půdy hrabáním v rovině a svahu do 1:5</t>
  </si>
  <si>
    <t>2060679176</t>
  </si>
  <si>
    <t>Obdělání půdy hrabáním v rovině nebo na svahu do 1:5</t>
  </si>
  <si>
    <t>Poznámka k položce:_x000d_
1x před založením_x000d_
1x během založení</t>
  </si>
  <si>
    <t>71</t>
  </si>
  <si>
    <t>185803211</t>
  </si>
  <si>
    <t>Uválcování trávníku v rovině a svahu do 1:5</t>
  </si>
  <si>
    <t>-1605321811</t>
  </si>
  <si>
    <t>Uválcování trávníku v rovině nebo na svahu do 1:5</t>
  </si>
  <si>
    <t>72</t>
  </si>
  <si>
    <t>111151121</t>
  </si>
  <si>
    <t>Pokosení trávníku parkového pl do 1000 m2 s odvozem do 20 km v rovině a svahu do 1:5</t>
  </si>
  <si>
    <t>1553306938</t>
  </si>
  <si>
    <t>Pokosení trávníku při souvislé ploše do 1000 m2 parkového v rovině nebo svahu do 1:5</t>
  </si>
  <si>
    <t>73</t>
  </si>
  <si>
    <t>181834560</t>
  </si>
  <si>
    <t>Přesun hmot pro sadovnické a krajinářské úpravy - strojně dopravní vzdálenost do 5000 m</t>
  </si>
  <si>
    <t>Z.06 - Kombinované záhony</t>
  </si>
  <si>
    <t xml:space="preserve">    Z.8 Záhony - Kombinované okrasné záhony</t>
  </si>
  <si>
    <t>Z.8 Záhony</t>
  </si>
  <si>
    <t>Kombinované okrasné záhony</t>
  </si>
  <si>
    <t>74</t>
  </si>
  <si>
    <t>119005121</t>
  </si>
  <si>
    <t>Vytyčení výsadeb zapojených nebo v záhonu pl přes 10 do 100 m2 s rozmístěním rostlin ve sponu</t>
  </si>
  <si>
    <t>-1540726361</t>
  </si>
  <si>
    <t>Vytyčení výsadeb s rozmístěním rostlin dle projektové dokumentace zapojených nebo v záhonu, plochy přes 10 do 100 m2 ve sponu</t>
  </si>
  <si>
    <t>75</t>
  </si>
  <si>
    <t>183205112</t>
  </si>
  <si>
    <t>Založení záhonu v rovině a svahu do 1:5 zemina skupiny 3</t>
  </si>
  <si>
    <t>-1400242651</t>
  </si>
  <si>
    <t>Založení záhonu pro výsadbu rostlin v rovině nebo na svahu do 1:5 v zemině skupiny 3</t>
  </si>
  <si>
    <t>76</t>
  </si>
  <si>
    <t>184853511</t>
  </si>
  <si>
    <t>Chemické odplevelení před založením kultury nad 20 m2 postřikem na široko v rovině a svahu do 1:5 strojně</t>
  </si>
  <si>
    <t>-1028241701</t>
  </si>
  <si>
    <t>Chemické odplevelení půdy před založením kultury, trávníku nebo zpevněných ploch strojně o výměře jednotlivě přes 20 m2 postřikem na široko v rovině nebo na svahu do 1:5</t>
  </si>
  <si>
    <t>77</t>
  </si>
  <si>
    <t>-1598213427</t>
  </si>
  <si>
    <t>78</t>
  </si>
  <si>
    <t>183211312</t>
  </si>
  <si>
    <t>Výsadba trvalek prostokořenných</t>
  </si>
  <si>
    <t>211656265</t>
  </si>
  <si>
    <t>Výsadba květin do připravené půdy se zalitím do připravené půdy, se zalitím trvalek prostokořenných</t>
  </si>
  <si>
    <t>626</t>
  </si>
  <si>
    <t>79</t>
  </si>
  <si>
    <t>975516454</t>
  </si>
  <si>
    <t>80</t>
  </si>
  <si>
    <t>Pol42</t>
  </si>
  <si>
    <t>Alchemilla mollis ´Auslese´ AMa K9</t>
  </si>
  <si>
    <t>-1364849289</t>
  </si>
  <si>
    <t>81</t>
  </si>
  <si>
    <t>Pol43</t>
  </si>
  <si>
    <t>Aster dumosus ´Lady in Blue´ ADl K12</t>
  </si>
  <si>
    <t>-958642835</t>
  </si>
  <si>
    <t>82</t>
  </si>
  <si>
    <t>Pol44</t>
  </si>
  <si>
    <t>Briza media ´Trinkerbell´ BMt K9</t>
  </si>
  <si>
    <t>1186863794</t>
  </si>
  <si>
    <t>83</t>
  </si>
  <si>
    <t>Pol45</t>
  </si>
  <si>
    <t>Brunnera macrophylla BM K9</t>
  </si>
  <si>
    <t>-1440232789</t>
  </si>
  <si>
    <t>84</t>
  </si>
  <si>
    <t>Pol46</t>
  </si>
  <si>
    <t>Deschampsia caespitosa DC K12</t>
  </si>
  <si>
    <t>-1325351641</t>
  </si>
  <si>
    <t>85</t>
  </si>
  <si>
    <t>Pol47</t>
  </si>
  <si>
    <t>Echinacea purpurea ´Papallo Classic Dragon Fruit´ EPp K9</t>
  </si>
  <si>
    <t>-888491454</t>
  </si>
  <si>
    <t>86</t>
  </si>
  <si>
    <t>Pol48</t>
  </si>
  <si>
    <t>Fragaria vesca ´Alexandria´ FVa K9</t>
  </si>
  <si>
    <t>475063735</t>
  </si>
  <si>
    <t>87</t>
  </si>
  <si>
    <t>Pol49</t>
  </si>
  <si>
    <t>Geranium x canthabrigiense ´Karmina´ GCk K9</t>
  </si>
  <si>
    <t>-717723423</t>
  </si>
  <si>
    <t>88</t>
  </si>
  <si>
    <t>Pol50</t>
  </si>
  <si>
    <t>Hyssopus officinalis ´Albus´ HOa K9</t>
  </si>
  <si>
    <t>-587164639</t>
  </si>
  <si>
    <t>89</t>
  </si>
  <si>
    <t>Pol51</t>
  </si>
  <si>
    <t>Lavandula angustifolia ´England´ LAe K9</t>
  </si>
  <si>
    <t>1023978452</t>
  </si>
  <si>
    <t>90</t>
  </si>
  <si>
    <t>Pol52</t>
  </si>
  <si>
    <t>Nepeta x faassenii NF K9</t>
  </si>
  <si>
    <t>-290156285</t>
  </si>
  <si>
    <t>91</t>
  </si>
  <si>
    <t>Pol53</t>
  </si>
  <si>
    <t xml:space="preserve">Salvia officinalis  ´Aurea´ SOa K9</t>
  </si>
  <si>
    <t>418281546</t>
  </si>
  <si>
    <t>92</t>
  </si>
  <si>
    <t>Pol54</t>
  </si>
  <si>
    <t>Thymus citriodorus ´Doone Valley´ TCd K9</t>
  </si>
  <si>
    <t>1350220891</t>
  </si>
  <si>
    <t>93</t>
  </si>
  <si>
    <t>Pol55</t>
  </si>
  <si>
    <t>Thymus praecox ´Albiflorus´ TPa K9</t>
  </si>
  <si>
    <t>-1119731270</t>
  </si>
  <si>
    <t>94</t>
  </si>
  <si>
    <t>Pol56</t>
  </si>
  <si>
    <t>Thymus praecox ´Coccineus´ TPc K9</t>
  </si>
  <si>
    <t>-1393275569</t>
  </si>
  <si>
    <t>95</t>
  </si>
  <si>
    <t>Pol57</t>
  </si>
  <si>
    <t>Thymus praecox ´Creeping Red´ TPcr K9</t>
  </si>
  <si>
    <t>-1507621173</t>
  </si>
  <si>
    <t>96</t>
  </si>
  <si>
    <t>183211313</t>
  </si>
  <si>
    <t>Výsadba cibulí nebo hlíz</t>
  </si>
  <si>
    <t>-1559440711</t>
  </si>
  <si>
    <t>Výsadba květin do připravené půdy se zalitím do připravené půdy, se zalitím cibulí nebo hlíz</t>
  </si>
  <si>
    <t>97</t>
  </si>
  <si>
    <t>Pol58</t>
  </si>
  <si>
    <t>Crocus ´DOROTHY´ c-Cd 1 hnízdo po 15ks</t>
  </si>
  <si>
    <t>-214923926</t>
  </si>
  <si>
    <t>98</t>
  </si>
  <si>
    <t>Pol59</t>
  </si>
  <si>
    <t>Galanthus nivalis c-Gn 1 hnízdo po 15ks</t>
  </si>
  <si>
    <t>-439785193</t>
  </si>
  <si>
    <t>99</t>
  </si>
  <si>
    <t>Pol60</t>
  </si>
  <si>
    <t>Narcissus ´Every day´ c-Ne 1 hnízdo po 10ks</t>
  </si>
  <si>
    <t>-1994127035</t>
  </si>
  <si>
    <t>100</t>
  </si>
  <si>
    <t>Pol61</t>
  </si>
  <si>
    <t>Narcissus ´Stainless´ c-Ns 1 hnízdo po 10ks</t>
  </si>
  <si>
    <t>1733160672</t>
  </si>
  <si>
    <t>101</t>
  </si>
  <si>
    <t>Pol62</t>
  </si>
  <si>
    <t>Tulipa 'Menton´ c-Tm 1 hnízdo po 10ks</t>
  </si>
  <si>
    <t>416684039</t>
  </si>
  <si>
    <t>102</t>
  </si>
  <si>
    <t>Pol63</t>
  </si>
  <si>
    <t>Tulipa 'Temple of beauty' c-Tt 1 hnízdo po 10ks</t>
  </si>
  <si>
    <t>-985074259</t>
  </si>
  <si>
    <t>103</t>
  </si>
  <si>
    <t>185802114</t>
  </si>
  <si>
    <t>Hnojení půdy umělým hnojivem k jednotlivým rostlinám v rovině a svahu do 1:5</t>
  </si>
  <si>
    <t>714602146</t>
  </si>
  <si>
    <t>Hnojení půdy nebo trávníku v rovině nebo na svahu do 1:5 umělým hnojivem s rozdělením k jednotlivým rostlinám</t>
  </si>
  <si>
    <t>626*2*20*0,00001</t>
  </si>
  <si>
    <t>104</t>
  </si>
  <si>
    <t>25191155R</t>
  </si>
  <si>
    <t>-1875177442</t>
  </si>
  <si>
    <t>626*2*20*0,0001</t>
  </si>
  <si>
    <t>105</t>
  </si>
  <si>
    <t>10390010R</t>
  </si>
  <si>
    <t>granulát injekční aerifikujíící + retence vody</t>
  </si>
  <si>
    <t>-1958647096</t>
  </si>
  <si>
    <t>hydroabsorbent + retence vody</t>
  </si>
  <si>
    <t>626*5*0,001</t>
  </si>
  <si>
    <t>106</t>
  </si>
  <si>
    <t>951329664</t>
  </si>
  <si>
    <t>Poznámka k položce:_x000d_
četnost 6x</t>
  </si>
  <si>
    <t>626*2*0,001*6</t>
  </si>
  <si>
    <t>107</t>
  </si>
  <si>
    <t>578256418</t>
  </si>
  <si>
    <t>108</t>
  </si>
  <si>
    <t>1329733021</t>
  </si>
  <si>
    <t>Z.07 - Následná péče - 1. rok</t>
  </si>
  <si>
    <t xml:space="preserve">    Z.10 Následná péče 1 - Z.10 Následná péče 1</t>
  </si>
  <si>
    <t>Z.10 Následná péče 1</t>
  </si>
  <si>
    <t>109</t>
  </si>
  <si>
    <t>1345982031</t>
  </si>
  <si>
    <t>928*2</t>
  </si>
  <si>
    <t>110</t>
  </si>
  <si>
    <t>-1015001313</t>
  </si>
  <si>
    <t>100*20*0,00001</t>
  </si>
  <si>
    <t>Mezisoučet</t>
  </si>
  <si>
    <t>111</t>
  </si>
  <si>
    <t>1165615808</t>
  </si>
  <si>
    <t>100*20*0,001</t>
  </si>
  <si>
    <t>112</t>
  </si>
  <si>
    <t>185804211</t>
  </si>
  <si>
    <t>Vypletí záhonu květin s naložením a odvozem odpadu do 20 km v rovině a svahu do 1:5</t>
  </si>
  <si>
    <t>-329159023</t>
  </si>
  <si>
    <t>Vypletí v rovině nebo na svahu do 1:5 záhonu květin</t>
  </si>
  <si>
    <t>Poznámka k položce:_x000d_
četnost 2x</t>
  </si>
  <si>
    <t>100*2</t>
  </si>
  <si>
    <t>113</t>
  </si>
  <si>
    <t>185804252</t>
  </si>
  <si>
    <t>Odstranění odkvetlých a odumřelých částí trvalek s odklizením odpadu do 20 km</t>
  </si>
  <si>
    <t>-1446378725</t>
  </si>
  <si>
    <t>Odstranění odkvetlých a odumřelých částí rostlin ze záhonů trvalek</t>
  </si>
  <si>
    <t>114</t>
  </si>
  <si>
    <t>68447470</t>
  </si>
  <si>
    <t>115</t>
  </si>
  <si>
    <t>602872243</t>
  </si>
  <si>
    <t>Poznámka k položce:_x000d_
četnost 8x</t>
  </si>
  <si>
    <t>100*5*8*0,001</t>
  </si>
  <si>
    <t>21*100*8*0,001</t>
  </si>
  <si>
    <t>116</t>
  </si>
  <si>
    <t>185851121</t>
  </si>
  <si>
    <t>Dovoz vody pro zálivku rostlin za vzdálenost do 1000 m</t>
  </si>
  <si>
    <t>1115615116</t>
  </si>
  <si>
    <t>Dovoz vody pro zálivku rostlin na vzdálenost do 1000 m</t>
  </si>
  <si>
    <t>117</t>
  </si>
  <si>
    <t>484768228</t>
  </si>
  <si>
    <t>Z.08 - Následná péče - 2. rok</t>
  </si>
  <si>
    <t xml:space="preserve">    Z.11 Následná péče 2 - Z.11 Následná péče 2</t>
  </si>
  <si>
    <t>Z.11 Následná péče 2</t>
  </si>
  <si>
    <t>118</t>
  </si>
  <si>
    <t>184215133r</t>
  </si>
  <si>
    <t>168147577</t>
  </si>
  <si>
    <t>Kontrola ukotvení dřeviny kůly v rovině nebo na svahu do 1:5 třemi kůly, délky přes 2 do 3 m</t>
  </si>
  <si>
    <t>119</t>
  </si>
  <si>
    <t>184852323</t>
  </si>
  <si>
    <t>Řez stromu výchovný alejových stromů v přes 6 do 9 m</t>
  </si>
  <si>
    <t>-129585638</t>
  </si>
  <si>
    <t>Řez stromů prováděný lezeckou technikou výchovný (S-RV) alejové stromy, výšky přes 6 do 9 m</t>
  </si>
  <si>
    <t>120</t>
  </si>
  <si>
    <t>473600618</t>
  </si>
  <si>
    <t>121</t>
  </si>
  <si>
    <t>-949557627</t>
  </si>
  <si>
    <t>21*0,1 'Přepočtené koeficientem množství</t>
  </si>
  <si>
    <t>122</t>
  </si>
  <si>
    <t>-2044497143</t>
  </si>
  <si>
    <t>123</t>
  </si>
  <si>
    <t>176603471</t>
  </si>
  <si>
    <t>124</t>
  </si>
  <si>
    <t>1533189305</t>
  </si>
  <si>
    <t>125</t>
  </si>
  <si>
    <t>-1289168713</t>
  </si>
  <si>
    <t>126</t>
  </si>
  <si>
    <t>-1626862762</t>
  </si>
  <si>
    <t>127</t>
  </si>
  <si>
    <t>691252611</t>
  </si>
  <si>
    <t>100*5*6*0,001</t>
  </si>
  <si>
    <t>21*100*6*0,001</t>
  </si>
  <si>
    <t>128</t>
  </si>
  <si>
    <t>2025923667</t>
  </si>
  <si>
    <t>129</t>
  </si>
  <si>
    <t>-1707826481</t>
  </si>
  <si>
    <t>Z.09 - Následná péče - 3. rok</t>
  </si>
  <si>
    <t xml:space="preserve">    Z.12 Následná péče 3 - Z.12 Následná péče 3</t>
  </si>
  <si>
    <t>Z.12 Následná péče 3</t>
  </si>
  <si>
    <t>130</t>
  </si>
  <si>
    <t>-2069117902</t>
  </si>
  <si>
    <t>131</t>
  </si>
  <si>
    <t>-1226540291</t>
  </si>
  <si>
    <t>132</t>
  </si>
  <si>
    <t>1007140011</t>
  </si>
  <si>
    <t>133</t>
  </si>
  <si>
    <t>-1942312145</t>
  </si>
  <si>
    <t>134</t>
  </si>
  <si>
    <t>-1170559428</t>
  </si>
  <si>
    <t>135</t>
  </si>
  <si>
    <t>1599351752</t>
  </si>
  <si>
    <t>136</t>
  </si>
  <si>
    <t>334152613</t>
  </si>
  <si>
    <t>137</t>
  </si>
  <si>
    <t>-1898503644</t>
  </si>
  <si>
    <t>138</t>
  </si>
  <si>
    <t>133739552</t>
  </si>
  <si>
    <t>139</t>
  </si>
  <si>
    <t>1811296274</t>
  </si>
  <si>
    <t>140</t>
  </si>
  <si>
    <t>-473477516</t>
  </si>
  <si>
    <t>141</t>
  </si>
  <si>
    <t>-692754407</t>
  </si>
  <si>
    <t>Poznámka k položce:_x000d_
četnost 4x</t>
  </si>
  <si>
    <t>100*5*4*0,001</t>
  </si>
  <si>
    <t>21*100*4*0,001</t>
  </si>
  <si>
    <t>142</t>
  </si>
  <si>
    <t>1246144781</t>
  </si>
  <si>
    <t>143</t>
  </si>
  <si>
    <t>796924197</t>
  </si>
  <si>
    <t>Z.10 - Retence</t>
  </si>
  <si>
    <t>OST - Ostatní</t>
  </si>
  <si>
    <t xml:space="preserve">    O01 - Ostatní</t>
  </si>
  <si>
    <t>OST</t>
  </si>
  <si>
    <t>Ostatní</t>
  </si>
  <si>
    <t>O01</t>
  </si>
  <si>
    <t>soub</t>
  </si>
  <si>
    <t>Retenční nádoba 12 m3 vč. přípravy, zemních prací, osazení, dopravy</t>
  </si>
  <si>
    <t>ks</t>
  </si>
  <si>
    <t>-1155696262</t>
  </si>
  <si>
    <t>Retenční nádoba 12 m3 vč. přípravy, zemních prací, osazení, dopravy, rozvodů, napojení ad.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</si>
</sst>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2024_03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ZŠ TGM Otrokovice - SO 800 Vegetačí úpravy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Otrokovice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Otrokovice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Mgr. Petra Šoborová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ROUND(SUM(AG95:AG104),2)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ROUND(SUM(AS95:AS104),2)</f>
        <v>0</v>
      </c>
      <c r="AT94" s="114">
        <f>ROUND(SUM(AV94:AW94),2)</f>
        <v>0</v>
      </c>
      <c r="AU94" s="115">
        <f>ROUND(SUM(AU95:AU104),5)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ROUND(SUM(AZ95:AZ104),2)</f>
        <v>0</v>
      </c>
      <c r="BA94" s="114">
        <f>ROUND(SUM(BA95:BA104),2)</f>
        <v>0</v>
      </c>
      <c r="BB94" s="114">
        <f>ROUND(SUM(BB95:BB104),2)</f>
        <v>0</v>
      </c>
      <c r="BC94" s="114">
        <f>ROUND(SUM(BC95:BC104),2)</f>
        <v>0</v>
      </c>
      <c r="BD94" s="116">
        <f>ROUND(SUM(BD95:BD104),2)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'Z.01 - Kácení'!J30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'Z.01 - Kácení'!P118</f>
        <v>0</v>
      </c>
      <c r="AV95" s="128">
        <f>'Z.01 - Kácení'!J33</f>
        <v>0</v>
      </c>
      <c r="AW95" s="128">
        <f>'Z.01 - Kácení'!J34</f>
        <v>0</v>
      </c>
      <c r="AX95" s="128">
        <f>'Z.01 - Kácení'!J35</f>
        <v>0</v>
      </c>
      <c r="AY95" s="128">
        <f>'Z.01 - Kácení'!J36</f>
        <v>0</v>
      </c>
      <c r="AZ95" s="128">
        <f>'Z.01 - Kácení'!F33</f>
        <v>0</v>
      </c>
      <c r="BA95" s="128">
        <f>'Z.01 - Kácení'!F34</f>
        <v>0</v>
      </c>
      <c r="BB95" s="128">
        <f>'Z.01 - Kácení'!F35</f>
        <v>0</v>
      </c>
      <c r="BC95" s="128">
        <f>'Z.01 - Kácení'!F36</f>
        <v>0</v>
      </c>
      <c r="BD95" s="130">
        <f>'Z.01 - Kácení'!F37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'Z.02 - Ošetření stromů'!J30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'Z.02 - Ošetření stromů'!P116</f>
        <v>0</v>
      </c>
      <c r="AV96" s="128">
        <f>'Z.02 - Ošetření stromů'!J33</f>
        <v>0</v>
      </c>
      <c r="AW96" s="128">
        <f>'Z.02 - Ošetření stromů'!J34</f>
        <v>0</v>
      </c>
      <c r="AX96" s="128">
        <f>'Z.02 - Ošetření stromů'!J35</f>
        <v>0</v>
      </c>
      <c r="AY96" s="128">
        <f>'Z.02 - Ošetření stromů'!J36</f>
        <v>0</v>
      </c>
      <c r="AZ96" s="128">
        <f>'Z.02 - Ošetření stromů'!F33</f>
        <v>0</v>
      </c>
      <c r="BA96" s="128">
        <f>'Z.02 - Ošetření stromů'!F34</f>
        <v>0</v>
      </c>
      <c r="BB96" s="128">
        <f>'Z.02 - Ošetření stromů'!F35</f>
        <v>0</v>
      </c>
      <c r="BC96" s="128">
        <f>'Z.02 - Ošetření stromů'!F36</f>
        <v>0</v>
      </c>
      <c r="BD96" s="130">
        <f>'Z.02 - Ošetření stromů'!F37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'Z.03 - Ochrana stromů při...'!J30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ROUND(SUM(AV97:AW97),2)</f>
        <v>0</v>
      </c>
      <c r="AU97" s="129">
        <f>'Z.03 - Ochrana stromů při...'!P116</f>
        <v>0</v>
      </c>
      <c r="AV97" s="128">
        <f>'Z.03 - Ochrana stromů při...'!J33</f>
        <v>0</v>
      </c>
      <c r="AW97" s="128">
        <f>'Z.03 - Ochrana stromů při...'!J34</f>
        <v>0</v>
      </c>
      <c r="AX97" s="128">
        <f>'Z.03 - Ochrana stromů při...'!J35</f>
        <v>0</v>
      </c>
      <c r="AY97" s="128">
        <f>'Z.03 - Ochrana stromů při...'!J36</f>
        <v>0</v>
      </c>
      <c r="AZ97" s="128">
        <f>'Z.03 - Ochrana stromů při...'!F33</f>
        <v>0</v>
      </c>
      <c r="BA97" s="128">
        <f>'Z.03 - Ochrana stromů při...'!F34</f>
        <v>0</v>
      </c>
      <c r="BB97" s="128">
        <f>'Z.03 - Ochrana stromů při...'!F35</f>
        <v>0</v>
      </c>
      <c r="BC97" s="128">
        <f>'Z.03 - Ochrana stromů při...'!F36</f>
        <v>0</v>
      </c>
      <c r="BD97" s="130">
        <f>'Z.03 - Ochrana stromů při...'!F37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7" customFormat="1" ht="16.5" customHeight="1">
      <c r="A98" s="119" t="s">
        <v>81</v>
      </c>
      <c r="B98" s="120"/>
      <c r="C98" s="121"/>
      <c r="D98" s="122" t="s">
        <v>94</v>
      </c>
      <c r="E98" s="122"/>
      <c r="F98" s="122"/>
      <c r="G98" s="122"/>
      <c r="H98" s="122"/>
      <c r="I98" s="123"/>
      <c r="J98" s="122" t="s">
        <v>95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'Z.04 - Stromy'!J30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27">
        <v>0</v>
      </c>
      <c r="AT98" s="128">
        <f>ROUND(SUM(AV98:AW98),2)</f>
        <v>0</v>
      </c>
      <c r="AU98" s="129">
        <f>'Z.04 - Stromy'!P118</f>
        <v>0</v>
      </c>
      <c r="AV98" s="128">
        <f>'Z.04 - Stromy'!J33</f>
        <v>0</v>
      </c>
      <c r="AW98" s="128">
        <f>'Z.04 - Stromy'!J34</f>
        <v>0</v>
      </c>
      <c r="AX98" s="128">
        <f>'Z.04 - Stromy'!J35</f>
        <v>0</v>
      </c>
      <c r="AY98" s="128">
        <f>'Z.04 - Stromy'!J36</f>
        <v>0</v>
      </c>
      <c r="AZ98" s="128">
        <f>'Z.04 - Stromy'!F33</f>
        <v>0</v>
      </c>
      <c r="BA98" s="128">
        <f>'Z.04 - Stromy'!F34</f>
        <v>0</v>
      </c>
      <c r="BB98" s="128">
        <f>'Z.04 - Stromy'!F35</f>
        <v>0</v>
      </c>
      <c r="BC98" s="128">
        <f>'Z.04 - Stromy'!F36</f>
        <v>0</v>
      </c>
      <c r="BD98" s="130">
        <f>'Z.04 - Stromy'!F37</f>
        <v>0</v>
      </c>
      <c r="BE98" s="7"/>
      <c r="BT98" s="131" t="s">
        <v>85</v>
      </c>
      <c r="BV98" s="131" t="s">
        <v>79</v>
      </c>
      <c r="BW98" s="131" t="s">
        <v>96</v>
      </c>
      <c r="BX98" s="131" t="s">
        <v>5</v>
      </c>
      <c r="CL98" s="131" t="s">
        <v>1</v>
      </c>
      <c r="CM98" s="131" t="s">
        <v>87</v>
      </c>
    </row>
    <row r="99" s="7" customFormat="1" ht="16.5" customHeight="1">
      <c r="A99" s="119" t="s">
        <v>81</v>
      </c>
      <c r="B99" s="120"/>
      <c r="C99" s="121"/>
      <c r="D99" s="122" t="s">
        <v>97</v>
      </c>
      <c r="E99" s="122"/>
      <c r="F99" s="122"/>
      <c r="G99" s="122"/>
      <c r="H99" s="122"/>
      <c r="I99" s="123"/>
      <c r="J99" s="122" t="s">
        <v>98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'Z.05 - Parkový trávník'!J30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84</v>
      </c>
      <c r="AR99" s="126"/>
      <c r="AS99" s="127">
        <v>0</v>
      </c>
      <c r="AT99" s="128">
        <f>ROUND(SUM(AV99:AW99),2)</f>
        <v>0</v>
      </c>
      <c r="AU99" s="129">
        <f>'Z.05 - Parkový trávník'!P118</f>
        <v>0</v>
      </c>
      <c r="AV99" s="128">
        <f>'Z.05 - Parkový trávník'!J33</f>
        <v>0</v>
      </c>
      <c r="AW99" s="128">
        <f>'Z.05 - Parkový trávník'!J34</f>
        <v>0</v>
      </c>
      <c r="AX99" s="128">
        <f>'Z.05 - Parkový trávník'!J35</f>
        <v>0</v>
      </c>
      <c r="AY99" s="128">
        <f>'Z.05 - Parkový trávník'!J36</f>
        <v>0</v>
      </c>
      <c r="AZ99" s="128">
        <f>'Z.05 - Parkový trávník'!F33</f>
        <v>0</v>
      </c>
      <c r="BA99" s="128">
        <f>'Z.05 - Parkový trávník'!F34</f>
        <v>0</v>
      </c>
      <c r="BB99" s="128">
        <f>'Z.05 - Parkový trávník'!F35</f>
        <v>0</v>
      </c>
      <c r="BC99" s="128">
        <f>'Z.05 - Parkový trávník'!F36</f>
        <v>0</v>
      </c>
      <c r="BD99" s="130">
        <f>'Z.05 - Parkový trávník'!F37</f>
        <v>0</v>
      </c>
      <c r="BE99" s="7"/>
      <c r="BT99" s="131" t="s">
        <v>85</v>
      </c>
      <c r="BV99" s="131" t="s">
        <v>79</v>
      </c>
      <c r="BW99" s="131" t="s">
        <v>99</v>
      </c>
      <c r="BX99" s="131" t="s">
        <v>5</v>
      </c>
      <c r="CL99" s="131" t="s">
        <v>1</v>
      </c>
      <c r="CM99" s="131" t="s">
        <v>87</v>
      </c>
    </row>
    <row r="100" s="7" customFormat="1" ht="16.5" customHeight="1">
      <c r="A100" s="119" t="s">
        <v>81</v>
      </c>
      <c r="B100" s="120"/>
      <c r="C100" s="121"/>
      <c r="D100" s="122" t="s">
        <v>100</v>
      </c>
      <c r="E100" s="122"/>
      <c r="F100" s="122"/>
      <c r="G100" s="122"/>
      <c r="H100" s="122"/>
      <c r="I100" s="123"/>
      <c r="J100" s="122" t="s">
        <v>101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'Z.06 - Kombinované záhony'!J30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84</v>
      </c>
      <c r="AR100" s="126"/>
      <c r="AS100" s="127">
        <v>0</v>
      </c>
      <c r="AT100" s="128">
        <f>ROUND(SUM(AV100:AW100),2)</f>
        <v>0</v>
      </c>
      <c r="AU100" s="129">
        <f>'Z.06 - Kombinované záhony'!P118</f>
        <v>0</v>
      </c>
      <c r="AV100" s="128">
        <f>'Z.06 - Kombinované záhony'!J33</f>
        <v>0</v>
      </c>
      <c r="AW100" s="128">
        <f>'Z.06 - Kombinované záhony'!J34</f>
        <v>0</v>
      </c>
      <c r="AX100" s="128">
        <f>'Z.06 - Kombinované záhony'!J35</f>
        <v>0</v>
      </c>
      <c r="AY100" s="128">
        <f>'Z.06 - Kombinované záhony'!J36</f>
        <v>0</v>
      </c>
      <c r="AZ100" s="128">
        <f>'Z.06 - Kombinované záhony'!F33</f>
        <v>0</v>
      </c>
      <c r="BA100" s="128">
        <f>'Z.06 - Kombinované záhony'!F34</f>
        <v>0</v>
      </c>
      <c r="BB100" s="128">
        <f>'Z.06 - Kombinované záhony'!F35</f>
        <v>0</v>
      </c>
      <c r="BC100" s="128">
        <f>'Z.06 - Kombinované záhony'!F36</f>
        <v>0</v>
      </c>
      <c r="BD100" s="130">
        <f>'Z.06 - Kombinované záhony'!F37</f>
        <v>0</v>
      </c>
      <c r="BE100" s="7"/>
      <c r="BT100" s="131" t="s">
        <v>85</v>
      </c>
      <c r="BV100" s="131" t="s">
        <v>79</v>
      </c>
      <c r="BW100" s="131" t="s">
        <v>102</v>
      </c>
      <c r="BX100" s="131" t="s">
        <v>5</v>
      </c>
      <c r="CL100" s="131" t="s">
        <v>1</v>
      </c>
      <c r="CM100" s="131" t="s">
        <v>87</v>
      </c>
    </row>
    <row r="101" s="7" customFormat="1" ht="16.5" customHeight="1">
      <c r="A101" s="119" t="s">
        <v>81</v>
      </c>
      <c r="B101" s="120"/>
      <c r="C101" s="121"/>
      <c r="D101" s="122" t="s">
        <v>103</v>
      </c>
      <c r="E101" s="122"/>
      <c r="F101" s="122"/>
      <c r="G101" s="122"/>
      <c r="H101" s="122"/>
      <c r="I101" s="123"/>
      <c r="J101" s="122" t="s">
        <v>104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'Z.07 - Následná péče - 1....'!J30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84</v>
      </c>
      <c r="AR101" s="126"/>
      <c r="AS101" s="127">
        <v>0</v>
      </c>
      <c r="AT101" s="128">
        <f>ROUND(SUM(AV101:AW101),2)</f>
        <v>0</v>
      </c>
      <c r="AU101" s="129">
        <f>'Z.07 - Následná péče - 1....'!P118</f>
        <v>0</v>
      </c>
      <c r="AV101" s="128">
        <f>'Z.07 - Následná péče - 1....'!J33</f>
        <v>0</v>
      </c>
      <c r="AW101" s="128">
        <f>'Z.07 - Následná péče - 1....'!J34</f>
        <v>0</v>
      </c>
      <c r="AX101" s="128">
        <f>'Z.07 - Následná péče - 1....'!J35</f>
        <v>0</v>
      </c>
      <c r="AY101" s="128">
        <f>'Z.07 - Následná péče - 1....'!J36</f>
        <v>0</v>
      </c>
      <c r="AZ101" s="128">
        <f>'Z.07 - Následná péče - 1....'!F33</f>
        <v>0</v>
      </c>
      <c r="BA101" s="128">
        <f>'Z.07 - Následná péče - 1....'!F34</f>
        <v>0</v>
      </c>
      <c r="BB101" s="128">
        <f>'Z.07 - Následná péče - 1....'!F35</f>
        <v>0</v>
      </c>
      <c r="BC101" s="128">
        <f>'Z.07 - Následná péče - 1....'!F36</f>
        <v>0</v>
      </c>
      <c r="BD101" s="130">
        <f>'Z.07 - Následná péče - 1....'!F37</f>
        <v>0</v>
      </c>
      <c r="BE101" s="7"/>
      <c r="BT101" s="131" t="s">
        <v>85</v>
      </c>
      <c r="BV101" s="131" t="s">
        <v>79</v>
      </c>
      <c r="BW101" s="131" t="s">
        <v>105</v>
      </c>
      <c r="BX101" s="131" t="s">
        <v>5</v>
      </c>
      <c r="CL101" s="131" t="s">
        <v>1</v>
      </c>
      <c r="CM101" s="131" t="s">
        <v>87</v>
      </c>
    </row>
    <row r="102" s="7" customFormat="1" ht="16.5" customHeight="1">
      <c r="A102" s="119" t="s">
        <v>81</v>
      </c>
      <c r="B102" s="120"/>
      <c r="C102" s="121"/>
      <c r="D102" s="122" t="s">
        <v>106</v>
      </c>
      <c r="E102" s="122"/>
      <c r="F102" s="122"/>
      <c r="G102" s="122"/>
      <c r="H102" s="122"/>
      <c r="I102" s="123"/>
      <c r="J102" s="122" t="s">
        <v>107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'Z.08 - Následná péče - 2....'!J30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84</v>
      </c>
      <c r="AR102" s="126"/>
      <c r="AS102" s="127">
        <v>0</v>
      </c>
      <c r="AT102" s="128">
        <f>ROUND(SUM(AV102:AW102),2)</f>
        <v>0</v>
      </c>
      <c r="AU102" s="129">
        <f>'Z.08 - Následná péče - 2....'!P118</f>
        <v>0</v>
      </c>
      <c r="AV102" s="128">
        <f>'Z.08 - Následná péče - 2....'!J33</f>
        <v>0</v>
      </c>
      <c r="AW102" s="128">
        <f>'Z.08 - Následná péče - 2....'!J34</f>
        <v>0</v>
      </c>
      <c r="AX102" s="128">
        <f>'Z.08 - Následná péče - 2....'!J35</f>
        <v>0</v>
      </c>
      <c r="AY102" s="128">
        <f>'Z.08 - Následná péče - 2....'!J36</f>
        <v>0</v>
      </c>
      <c r="AZ102" s="128">
        <f>'Z.08 - Následná péče - 2....'!F33</f>
        <v>0</v>
      </c>
      <c r="BA102" s="128">
        <f>'Z.08 - Následná péče - 2....'!F34</f>
        <v>0</v>
      </c>
      <c r="BB102" s="128">
        <f>'Z.08 - Následná péče - 2....'!F35</f>
        <v>0</v>
      </c>
      <c r="BC102" s="128">
        <f>'Z.08 - Následná péče - 2....'!F36</f>
        <v>0</v>
      </c>
      <c r="BD102" s="130">
        <f>'Z.08 - Následná péče - 2....'!F37</f>
        <v>0</v>
      </c>
      <c r="BE102" s="7"/>
      <c r="BT102" s="131" t="s">
        <v>85</v>
      </c>
      <c r="BV102" s="131" t="s">
        <v>79</v>
      </c>
      <c r="BW102" s="131" t="s">
        <v>108</v>
      </c>
      <c r="BX102" s="131" t="s">
        <v>5</v>
      </c>
      <c r="CL102" s="131" t="s">
        <v>1</v>
      </c>
      <c r="CM102" s="131" t="s">
        <v>87</v>
      </c>
    </row>
    <row r="103" s="7" customFormat="1" ht="16.5" customHeight="1">
      <c r="A103" s="119" t="s">
        <v>81</v>
      </c>
      <c r="B103" s="120"/>
      <c r="C103" s="121"/>
      <c r="D103" s="122" t="s">
        <v>109</v>
      </c>
      <c r="E103" s="122"/>
      <c r="F103" s="122"/>
      <c r="G103" s="122"/>
      <c r="H103" s="122"/>
      <c r="I103" s="123"/>
      <c r="J103" s="122" t="s">
        <v>110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'Z.09 - Následná péče - 3....'!J30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84</v>
      </c>
      <c r="AR103" s="126"/>
      <c r="AS103" s="127">
        <v>0</v>
      </c>
      <c r="AT103" s="128">
        <f>ROUND(SUM(AV103:AW103),2)</f>
        <v>0</v>
      </c>
      <c r="AU103" s="129">
        <f>'Z.09 - Následná péče - 3....'!P118</f>
        <v>0</v>
      </c>
      <c r="AV103" s="128">
        <f>'Z.09 - Následná péče - 3....'!J33</f>
        <v>0</v>
      </c>
      <c r="AW103" s="128">
        <f>'Z.09 - Následná péče - 3....'!J34</f>
        <v>0</v>
      </c>
      <c r="AX103" s="128">
        <f>'Z.09 - Následná péče - 3....'!J35</f>
        <v>0</v>
      </c>
      <c r="AY103" s="128">
        <f>'Z.09 - Následná péče - 3....'!J36</f>
        <v>0</v>
      </c>
      <c r="AZ103" s="128">
        <f>'Z.09 - Následná péče - 3....'!F33</f>
        <v>0</v>
      </c>
      <c r="BA103" s="128">
        <f>'Z.09 - Následná péče - 3....'!F34</f>
        <v>0</v>
      </c>
      <c r="BB103" s="128">
        <f>'Z.09 - Následná péče - 3....'!F35</f>
        <v>0</v>
      </c>
      <c r="BC103" s="128">
        <f>'Z.09 - Následná péče - 3....'!F36</f>
        <v>0</v>
      </c>
      <c r="BD103" s="130">
        <f>'Z.09 - Následná péče - 3....'!F37</f>
        <v>0</v>
      </c>
      <c r="BE103" s="7"/>
      <c r="BT103" s="131" t="s">
        <v>85</v>
      </c>
      <c r="BV103" s="131" t="s">
        <v>79</v>
      </c>
      <c r="BW103" s="131" t="s">
        <v>111</v>
      </c>
      <c r="BX103" s="131" t="s">
        <v>5</v>
      </c>
      <c r="CL103" s="131" t="s">
        <v>1</v>
      </c>
      <c r="CM103" s="131" t="s">
        <v>87</v>
      </c>
    </row>
    <row r="104" s="7" customFormat="1" ht="16.5" customHeight="1">
      <c r="A104" s="119" t="s">
        <v>81</v>
      </c>
      <c r="B104" s="120"/>
      <c r="C104" s="121"/>
      <c r="D104" s="122" t="s">
        <v>112</v>
      </c>
      <c r="E104" s="122"/>
      <c r="F104" s="122"/>
      <c r="G104" s="122"/>
      <c r="H104" s="122"/>
      <c r="I104" s="123"/>
      <c r="J104" s="122" t="s">
        <v>113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'Z.10 - Retence'!J30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84</v>
      </c>
      <c r="AR104" s="126"/>
      <c r="AS104" s="132">
        <v>0</v>
      </c>
      <c r="AT104" s="133">
        <f>ROUND(SUM(AV104:AW104),2)</f>
        <v>0</v>
      </c>
      <c r="AU104" s="134">
        <f>'Z.10 - Retence'!P118</f>
        <v>0</v>
      </c>
      <c r="AV104" s="133">
        <f>'Z.10 - Retence'!J33</f>
        <v>0</v>
      </c>
      <c r="AW104" s="133">
        <f>'Z.10 - Retence'!J34</f>
        <v>0</v>
      </c>
      <c r="AX104" s="133">
        <f>'Z.10 - Retence'!J35</f>
        <v>0</v>
      </c>
      <c r="AY104" s="133">
        <f>'Z.10 - Retence'!J36</f>
        <v>0</v>
      </c>
      <c r="AZ104" s="133">
        <f>'Z.10 - Retence'!F33</f>
        <v>0</v>
      </c>
      <c r="BA104" s="133">
        <f>'Z.10 - Retence'!F34</f>
        <v>0</v>
      </c>
      <c r="BB104" s="133">
        <f>'Z.10 - Retence'!F35</f>
        <v>0</v>
      </c>
      <c r="BC104" s="133">
        <f>'Z.10 - Retence'!F36</f>
        <v>0</v>
      </c>
      <c r="BD104" s="135">
        <f>'Z.10 - Retence'!F37</f>
        <v>0</v>
      </c>
      <c r="BE104" s="7"/>
      <c r="BT104" s="131" t="s">
        <v>85</v>
      </c>
      <c r="BV104" s="131" t="s">
        <v>79</v>
      </c>
      <c r="BW104" s="131" t="s">
        <v>114</v>
      </c>
      <c r="BX104" s="131" t="s">
        <v>5</v>
      </c>
      <c r="CL104" s="131" t="s">
        <v>1</v>
      </c>
      <c r="CM104" s="131" t="s">
        <v>87</v>
      </c>
    </row>
    <row r="105" s="2" customFormat="1" ht="30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</sheetData>
  <sheetProtection sheet="1" formatColumns="0" formatRows="0" objects="1" scenarios="1" spinCount="100000" saltValue="+DuGIYaxQj/TaHHtDpfge4PrkA7pYV+NTxjCRRXVQLbILewaDGKP9WFwCIv9+k9t6jF/Yjg2gpzgv0BGmQqZ/Q==" hashValue="gdLP9tNVR7t7l2FHN1FtEpgGSIptpV530VUET5V0nxCWYNs15ENdFx2I66TpvMIlMG4/zWvd7tSQRT+EffECeA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G94:AM94"/>
    <mergeCell ref="AN94:AP94"/>
  </mergeCells>
  <hyperlinks>
    <hyperlink ref="A95" location="'Z.01 - Kácení'!C2" display="/"/>
    <hyperlink ref="A96" location="'Z.02 - Ošetření stromů'!C2" display="/"/>
    <hyperlink ref="A97" location="'Z.03 - Ochrana stromů při...'!C2" display="/"/>
    <hyperlink ref="A98" location="'Z.04 - Stromy'!C2" display="/"/>
    <hyperlink ref="A99" location="'Z.05 - Parkový trávník'!C2" display="/"/>
    <hyperlink ref="A100" location="'Z.06 - Kombinované záhony'!C2" display="/"/>
    <hyperlink ref="A101" location="'Z.07 - Následná péče - 1....'!C2" display="/"/>
    <hyperlink ref="A102" location="'Z.08 - Následná péče - 2....'!C2" display="/"/>
    <hyperlink ref="A103" location="'Z.09 - Následná péče - 3....'!C2" display="/"/>
    <hyperlink ref="A104" location="'Z.10 - Reten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115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TGM Otrokovice - SO 800 Vegetačí úpravy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736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Otrokovice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ROUND((SUM(BE118:BE158)),  2)</f>
        <v>0</v>
      </c>
      <c r="G33" s="38"/>
      <c r="H33" s="38"/>
      <c r="I33" s="155">
        <v>0.20999999999999999</v>
      </c>
      <c r="J33" s="154">
        <f>ROUND(((SUM(BE118:BE158))*I33),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ROUND((SUM(BF118:BF158)),  2)</f>
        <v>0</v>
      </c>
      <c r="G34" s="38"/>
      <c r="H34" s="38"/>
      <c r="I34" s="155">
        <v>0.12</v>
      </c>
      <c r="J34" s="154">
        <f>ROUND(((SUM(BF118:BF158))*I34),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ROUND((SUM(BG118:BG158)),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ROUND((SUM(BH118:BH158)),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ROUND((SUM(BI118:BI158)),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ZŠ TGM Otrokovice - SO 800 Vegetačí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Z.09 - Následná péče - 3. rok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</v>
      </c>
      <c r="G89" s="40"/>
      <c r="H89" s="40"/>
      <c r="I89" s="32" t="s">
        <v>22</v>
      </c>
      <c r="J89" s="79" t="str">
        <f>IF(J12="","",J12)</f>
        <v>13. 4. 2024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Mgr. Petra Šoborová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121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hidden="1" s="9" customFormat="1" ht="24.96" customHeight="1">
      <c r="A97" s="9"/>
      <c r="B97" s="179"/>
      <c r="C97" s="180"/>
      <c r="D97" s="181" t="s">
        <v>123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737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ZŠ TGM Otrokovice - SO 800 Vegetačí úpravy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Z.09 - Následná péče - 3. rok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Otrokovice</v>
      </c>
      <c r="G112" s="40"/>
      <c r="H112" s="40"/>
      <c r="I112" s="32" t="s">
        <v>22</v>
      </c>
      <c r="J112" s="79" t="str">
        <f>IF(J12="","",J12)</f>
        <v>13. 4. 2024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Otrokovice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Ing. Mgr. Petra Šoborová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126</v>
      </c>
      <c r="D117" s="194" t="s">
        <v>62</v>
      </c>
      <c r="E117" s="194" t="s">
        <v>58</v>
      </c>
      <c r="F117" s="194" t="s">
        <v>59</v>
      </c>
      <c r="G117" s="194" t="s">
        <v>127</v>
      </c>
      <c r="H117" s="194" t="s">
        <v>128</v>
      </c>
      <c r="I117" s="194" t="s">
        <v>129</v>
      </c>
      <c r="J117" s="195" t="s">
        <v>120</v>
      </c>
      <c r="K117" s="196" t="s">
        <v>130</v>
      </c>
      <c r="L117" s="197"/>
      <c r="M117" s="100" t="s">
        <v>1</v>
      </c>
      <c r="N117" s="101" t="s">
        <v>41</v>
      </c>
      <c r="O117" s="101" t="s">
        <v>131</v>
      </c>
      <c r="P117" s="101" t="s">
        <v>132</v>
      </c>
      <c r="Q117" s="101" t="s">
        <v>133</v>
      </c>
      <c r="R117" s="101" t="s">
        <v>134</v>
      </c>
      <c r="S117" s="101" t="s">
        <v>135</v>
      </c>
      <c r="T117" s="102" t="s">
        <v>136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0.43459999999999999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76</v>
      </c>
      <c r="AU118" s="17" t="s">
        <v>122</v>
      </c>
      <c r="BK118" s="202">
        <f>BK119</f>
        <v>0</v>
      </c>
    </row>
    <row r="119" s="13" customFormat="1" ht="25.92" customHeight="1">
      <c r="A119" s="13"/>
      <c r="B119" s="233"/>
      <c r="C119" s="234"/>
      <c r="D119" s="235" t="s">
        <v>76</v>
      </c>
      <c r="E119" s="236" t="s">
        <v>199</v>
      </c>
      <c r="F119" s="236" t="s">
        <v>200</v>
      </c>
      <c r="G119" s="234"/>
      <c r="H119" s="234"/>
      <c r="I119" s="237"/>
      <c r="J119" s="238">
        <f>BK119</f>
        <v>0</v>
      </c>
      <c r="K119" s="234"/>
      <c r="L119" s="239"/>
      <c r="M119" s="240"/>
      <c r="N119" s="241"/>
      <c r="O119" s="241"/>
      <c r="P119" s="242">
        <f>P120</f>
        <v>0</v>
      </c>
      <c r="Q119" s="241"/>
      <c r="R119" s="242">
        <f>R120</f>
        <v>0.43459999999999999</v>
      </c>
      <c r="S119" s="241"/>
      <c r="T119" s="243">
        <f>T120</f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244" t="s">
        <v>85</v>
      </c>
      <c r="AT119" s="245" t="s">
        <v>76</v>
      </c>
      <c r="AU119" s="245" t="s">
        <v>77</v>
      </c>
      <c r="AY119" s="244" t="s">
        <v>143</v>
      </c>
      <c r="BK119" s="246">
        <f>BK120</f>
        <v>0</v>
      </c>
    </row>
    <row r="120" s="13" customFormat="1" ht="22.8" customHeight="1">
      <c r="A120" s="13"/>
      <c r="B120" s="233"/>
      <c r="C120" s="234"/>
      <c r="D120" s="235" t="s">
        <v>76</v>
      </c>
      <c r="E120" s="247" t="s">
        <v>738</v>
      </c>
      <c r="F120" s="247" t="s">
        <v>738</v>
      </c>
      <c r="G120" s="234"/>
      <c r="H120" s="234"/>
      <c r="I120" s="237"/>
      <c r="J120" s="248">
        <f>BK120</f>
        <v>0</v>
      </c>
      <c r="K120" s="234"/>
      <c r="L120" s="239"/>
      <c r="M120" s="240"/>
      <c r="N120" s="241"/>
      <c r="O120" s="241"/>
      <c r="P120" s="242">
        <f>SUM(P121:P158)</f>
        <v>0</v>
      </c>
      <c r="Q120" s="241"/>
      <c r="R120" s="242">
        <f>SUM(R121:R158)</f>
        <v>0.43459999999999999</v>
      </c>
      <c r="S120" s="241"/>
      <c r="T120" s="243">
        <f>SUM(T121:T158)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244" t="s">
        <v>85</v>
      </c>
      <c r="AT120" s="245" t="s">
        <v>76</v>
      </c>
      <c r="AU120" s="245" t="s">
        <v>85</v>
      </c>
      <c r="AY120" s="244" t="s">
        <v>143</v>
      </c>
      <c r="BK120" s="246">
        <f>SUM(BK121:BK158)</f>
        <v>0</v>
      </c>
    </row>
    <row r="121" s="2" customFormat="1" ht="24.15" customHeight="1">
      <c r="A121" s="38"/>
      <c r="B121" s="39"/>
      <c r="C121" s="203" t="s">
        <v>739</v>
      </c>
      <c r="D121" s="203" t="s">
        <v>138</v>
      </c>
      <c r="E121" s="204" t="s">
        <v>509</v>
      </c>
      <c r="F121" s="205" t="s">
        <v>510</v>
      </c>
      <c r="G121" s="206" t="s">
        <v>188</v>
      </c>
      <c r="H121" s="207">
        <v>1856</v>
      </c>
      <c r="I121" s="208"/>
      <c r="J121" s="209">
        <f>ROUND(I121*H121,2)</f>
        <v>0</v>
      </c>
      <c r="K121" s="210"/>
      <c r="L121" s="44"/>
      <c r="M121" s="211" t="s">
        <v>1</v>
      </c>
      <c r="N121" s="212" t="s">
        <v>42</v>
      </c>
      <c r="O121" s="9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142</v>
      </c>
      <c r="AT121" s="215" t="s">
        <v>138</v>
      </c>
      <c r="AU121" s="215" t="s">
        <v>87</v>
      </c>
      <c r="AY121" s="17" t="s">
        <v>143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85</v>
      </c>
      <c r="BK121" s="216">
        <f>ROUND(I121*H121,2)</f>
        <v>0</v>
      </c>
      <c r="BL121" s="17" t="s">
        <v>142</v>
      </c>
      <c r="BM121" s="215" t="s">
        <v>740</v>
      </c>
    </row>
    <row r="122" s="2" customFormat="1">
      <c r="A122" s="38"/>
      <c r="B122" s="39"/>
      <c r="C122" s="40"/>
      <c r="D122" s="217" t="s">
        <v>145</v>
      </c>
      <c r="E122" s="40"/>
      <c r="F122" s="218" t="s">
        <v>512</v>
      </c>
      <c r="G122" s="40"/>
      <c r="H122" s="40"/>
      <c r="I122" s="219"/>
      <c r="J122" s="40"/>
      <c r="K122" s="40"/>
      <c r="L122" s="44"/>
      <c r="M122" s="220"/>
      <c r="N122" s="221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87</v>
      </c>
    </row>
    <row r="123" s="12" customFormat="1">
      <c r="A123" s="12"/>
      <c r="B123" s="222"/>
      <c r="C123" s="223"/>
      <c r="D123" s="217" t="s">
        <v>197</v>
      </c>
      <c r="E123" s="224" t="s">
        <v>1</v>
      </c>
      <c r="F123" s="225" t="s">
        <v>667</v>
      </c>
      <c r="G123" s="223"/>
      <c r="H123" s="226">
        <v>1856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2" t="s">
        <v>197</v>
      </c>
      <c r="AU123" s="232" t="s">
        <v>87</v>
      </c>
      <c r="AV123" s="12" t="s">
        <v>87</v>
      </c>
      <c r="AW123" s="12" t="s">
        <v>32</v>
      </c>
      <c r="AX123" s="12" t="s">
        <v>85</v>
      </c>
      <c r="AY123" s="232" t="s">
        <v>143</v>
      </c>
    </row>
    <row r="124" s="2" customFormat="1" ht="24.15" customHeight="1">
      <c r="A124" s="38"/>
      <c r="B124" s="39"/>
      <c r="C124" s="203" t="s">
        <v>741</v>
      </c>
      <c r="D124" s="203" t="s">
        <v>138</v>
      </c>
      <c r="E124" s="204" t="s">
        <v>214</v>
      </c>
      <c r="F124" s="205" t="s">
        <v>215</v>
      </c>
      <c r="G124" s="206" t="s">
        <v>141</v>
      </c>
      <c r="H124" s="207">
        <v>21</v>
      </c>
      <c r="I124" s="208"/>
      <c r="J124" s="209">
        <f>ROUND(I124*H124,2)</f>
        <v>0</v>
      </c>
      <c r="K124" s="210"/>
      <c r="L124" s="44"/>
      <c r="M124" s="211" t="s">
        <v>1</v>
      </c>
      <c r="N124" s="212" t="s">
        <v>42</v>
      </c>
      <c r="O124" s="91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142</v>
      </c>
      <c r="AT124" s="215" t="s">
        <v>138</v>
      </c>
      <c r="AU124" s="215" t="s">
        <v>87</v>
      </c>
      <c r="AY124" s="17" t="s">
        <v>143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85</v>
      </c>
      <c r="BK124" s="216">
        <f>ROUND(I124*H124,2)</f>
        <v>0</v>
      </c>
      <c r="BL124" s="17" t="s">
        <v>142</v>
      </c>
      <c r="BM124" s="215" t="s">
        <v>742</v>
      </c>
    </row>
    <row r="125" s="2" customFormat="1">
      <c r="A125" s="38"/>
      <c r="B125" s="39"/>
      <c r="C125" s="40"/>
      <c r="D125" s="217" t="s">
        <v>145</v>
      </c>
      <c r="E125" s="40"/>
      <c r="F125" s="218" t="s">
        <v>217</v>
      </c>
      <c r="G125" s="40"/>
      <c r="H125" s="40"/>
      <c r="I125" s="219"/>
      <c r="J125" s="40"/>
      <c r="K125" s="40"/>
      <c r="L125" s="44"/>
      <c r="M125" s="220"/>
      <c r="N125" s="22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145</v>
      </c>
      <c r="AU125" s="17" t="s">
        <v>87</v>
      </c>
    </row>
    <row r="126" s="2" customFormat="1" ht="24.15" customHeight="1">
      <c r="A126" s="38"/>
      <c r="B126" s="39"/>
      <c r="C126" s="203" t="s">
        <v>743</v>
      </c>
      <c r="D126" s="203" t="s">
        <v>138</v>
      </c>
      <c r="E126" s="204" t="s">
        <v>394</v>
      </c>
      <c r="F126" s="205" t="s">
        <v>395</v>
      </c>
      <c r="G126" s="206" t="s">
        <v>141</v>
      </c>
      <c r="H126" s="207">
        <v>21</v>
      </c>
      <c r="I126" s="208"/>
      <c r="J126" s="209">
        <f>ROUND(I126*H126,2)</f>
        <v>0</v>
      </c>
      <c r="K126" s="210"/>
      <c r="L126" s="44"/>
      <c r="M126" s="211" t="s">
        <v>1</v>
      </c>
      <c r="N126" s="212" t="s">
        <v>42</v>
      </c>
      <c r="O126" s="91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142</v>
      </c>
      <c r="AT126" s="215" t="s">
        <v>138</v>
      </c>
      <c r="AU126" s="215" t="s">
        <v>87</v>
      </c>
      <c r="AY126" s="17" t="s">
        <v>143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85</v>
      </c>
      <c r="BK126" s="216">
        <f>ROUND(I126*H126,2)</f>
        <v>0</v>
      </c>
      <c r="BL126" s="17" t="s">
        <v>142</v>
      </c>
      <c r="BM126" s="215" t="s">
        <v>744</v>
      </c>
    </row>
    <row r="127" s="2" customFormat="1">
      <c r="A127" s="38"/>
      <c r="B127" s="39"/>
      <c r="C127" s="40"/>
      <c r="D127" s="217" t="s">
        <v>145</v>
      </c>
      <c r="E127" s="40"/>
      <c r="F127" s="218" t="s">
        <v>397</v>
      </c>
      <c r="G127" s="40"/>
      <c r="H127" s="40"/>
      <c r="I127" s="219"/>
      <c r="J127" s="40"/>
      <c r="K127" s="40"/>
      <c r="L127" s="44"/>
      <c r="M127" s="220"/>
      <c r="N127" s="22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87</v>
      </c>
    </row>
    <row r="128" s="2" customFormat="1" ht="21.75" customHeight="1">
      <c r="A128" s="38"/>
      <c r="B128" s="39"/>
      <c r="C128" s="203" t="s">
        <v>745</v>
      </c>
      <c r="D128" s="203" t="s">
        <v>138</v>
      </c>
      <c r="E128" s="204" t="s">
        <v>709</v>
      </c>
      <c r="F128" s="205" t="s">
        <v>710</v>
      </c>
      <c r="G128" s="206" t="s">
        <v>141</v>
      </c>
      <c r="H128" s="207">
        <v>21</v>
      </c>
      <c r="I128" s="208"/>
      <c r="J128" s="209">
        <f>ROUND(I128*H128,2)</f>
        <v>0</v>
      </c>
      <c r="K128" s="210"/>
      <c r="L128" s="44"/>
      <c r="M128" s="211" t="s">
        <v>1</v>
      </c>
      <c r="N128" s="212" t="s">
        <v>42</v>
      </c>
      <c r="O128" s="91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142</v>
      </c>
      <c r="AT128" s="215" t="s">
        <v>138</v>
      </c>
      <c r="AU128" s="215" t="s">
        <v>87</v>
      </c>
      <c r="AY128" s="17" t="s">
        <v>143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85</v>
      </c>
      <c r="BK128" s="216">
        <f>ROUND(I128*H128,2)</f>
        <v>0</v>
      </c>
      <c r="BL128" s="17" t="s">
        <v>142</v>
      </c>
      <c r="BM128" s="215" t="s">
        <v>746</v>
      </c>
    </row>
    <row r="129" s="2" customFormat="1">
      <c r="A129" s="38"/>
      <c r="B129" s="39"/>
      <c r="C129" s="40"/>
      <c r="D129" s="217" t="s">
        <v>145</v>
      </c>
      <c r="E129" s="40"/>
      <c r="F129" s="218" t="s">
        <v>712</v>
      </c>
      <c r="G129" s="40"/>
      <c r="H129" s="40"/>
      <c r="I129" s="219"/>
      <c r="J129" s="40"/>
      <c r="K129" s="40"/>
      <c r="L129" s="44"/>
      <c r="M129" s="220"/>
      <c r="N129" s="22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87</v>
      </c>
    </row>
    <row r="130" s="2" customFormat="1" ht="24.15" customHeight="1">
      <c r="A130" s="38"/>
      <c r="B130" s="39"/>
      <c r="C130" s="203" t="s">
        <v>747</v>
      </c>
      <c r="D130" s="203" t="s">
        <v>138</v>
      </c>
      <c r="E130" s="204" t="s">
        <v>428</v>
      </c>
      <c r="F130" s="205" t="s">
        <v>429</v>
      </c>
      <c r="G130" s="206" t="s">
        <v>188</v>
      </c>
      <c r="H130" s="207">
        <v>21</v>
      </c>
      <c r="I130" s="208"/>
      <c r="J130" s="209">
        <f>ROUND(I130*H130,2)</f>
        <v>0</v>
      </c>
      <c r="K130" s="210"/>
      <c r="L130" s="44"/>
      <c r="M130" s="211" t="s">
        <v>1</v>
      </c>
      <c r="N130" s="212" t="s">
        <v>42</v>
      </c>
      <c r="O130" s="91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142</v>
      </c>
      <c r="AT130" s="215" t="s">
        <v>138</v>
      </c>
      <c r="AU130" s="215" t="s">
        <v>87</v>
      </c>
      <c r="AY130" s="17" t="s">
        <v>143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85</v>
      </c>
      <c r="BK130" s="216">
        <f>ROUND(I130*H130,2)</f>
        <v>0</v>
      </c>
      <c r="BL130" s="17" t="s">
        <v>142</v>
      </c>
      <c r="BM130" s="215" t="s">
        <v>748</v>
      </c>
    </row>
    <row r="131" s="2" customFormat="1">
      <c r="A131" s="38"/>
      <c r="B131" s="39"/>
      <c r="C131" s="40"/>
      <c r="D131" s="217" t="s">
        <v>145</v>
      </c>
      <c r="E131" s="40"/>
      <c r="F131" s="218" t="s">
        <v>431</v>
      </c>
      <c r="G131" s="40"/>
      <c r="H131" s="40"/>
      <c r="I131" s="219"/>
      <c r="J131" s="40"/>
      <c r="K131" s="40"/>
      <c r="L131" s="44"/>
      <c r="M131" s="220"/>
      <c r="N131" s="22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87</v>
      </c>
    </row>
    <row r="132" s="2" customFormat="1" ht="16.5" customHeight="1">
      <c r="A132" s="38"/>
      <c r="B132" s="39"/>
      <c r="C132" s="254" t="s">
        <v>749</v>
      </c>
      <c r="D132" s="254" t="s">
        <v>239</v>
      </c>
      <c r="E132" s="255" t="s">
        <v>433</v>
      </c>
      <c r="F132" s="256" t="s">
        <v>434</v>
      </c>
      <c r="G132" s="257" t="s">
        <v>354</v>
      </c>
      <c r="H132" s="258">
        <v>2.1629999999999998</v>
      </c>
      <c r="I132" s="259"/>
      <c r="J132" s="260">
        <f>ROUND(I132*H132,2)</f>
        <v>0</v>
      </c>
      <c r="K132" s="261"/>
      <c r="L132" s="262"/>
      <c r="M132" s="263" t="s">
        <v>1</v>
      </c>
      <c r="N132" s="264" t="s">
        <v>42</v>
      </c>
      <c r="O132" s="91"/>
      <c r="P132" s="213">
        <f>O132*H132</f>
        <v>0</v>
      </c>
      <c r="Q132" s="213">
        <v>0.20000000000000001</v>
      </c>
      <c r="R132" s="213">
        <f>Q132*H132</f>
        <v>0.43259999999999998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175</v>
      </c>
      <c r="AT132" s="215" t="s">
        <v>239</v>
      </c>
      <c r="AU132" s="215" t="s">
        <v>87</v>
      </c>
      <c r="AY132" s="17" t="s">
        <v>143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85</v>
      </c>
      <c r="BK132" s="216">
        <f>ROUND(I132*H132,2)</f>
        <v>0</v>
      </c>
      <c r="BL132" s="17" t="s">
        <v>142</v>
      </c>
      <c r="BM132" s="215" t="s">
        <v>750</v>
      </c>
    </row>
    <row r="133" s="2" customFormat="1">
      <c r="A133" s="38"/>
      <c r="B133" s="39"/>
      <c r="C133" s="40"/>
      <c r="D133" s="217" t="s">
        <v>145</v>
      </c>
      <c r="E133" s="40"/>
      <c r="F133" s="218" t="s">
        <v>434</v>
      </c>
      <c r="G133" s="40"/>
      <c r="H133" s="40"/>
      <c r="I133" s="219"/>
      <c r="J133" s="40"/>
      <c r="K133" s="40"/>
      <c r="L133" s="44"/>
      <c r="M133" s="220"/>
      <c r="N133" s="22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87</v>
      </c>
    </row>
    <row r="134" s="12" customFormat="1">
      <c r="A134" s="12"/>
      <c r="B134" s="222"/>
      <c r="C134" s="223"/>
      <c r="D134" s="217" t="s">
        <v>197</v>
      </c>
      <c r="E134" s="223"/>
      <c r="F134" s="225" t="s">
        <v>436</v>
      </c>
      <c r="G134" s="223"/>
      <c r="H134" s="226">
        <v>2.1629999999999998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2" t="s">
        <v>197</v>
      </c>
      <c r="AU134" s="232" t="s">
        <v>87</v>
      </c>
      <c r="AV134" s="12" t="s">
        <v>87</v>
      </c>
      <c r="AW134" s="12" t="s">
        <v>4</v>
      </c>
      <c r="AX134" s="12" t="s">
        <v>85</v>
      </c>
      <c r="AY134" s="232" t="s">
        <v>143</v>
      </c>
    </row>
    <row r="135" s="2" customFormat="1" ht="24.15" customHeight="1">
      <c r="A135" s="38"/>
      <c r="B135" s="39"/>
      <c r="C135" s="203" t="s">
        <v>751</v>
      </c>
      <c r="D135" s="203" t="s">
        <v>138</v>
      </c>
      <c r="E135" s="204" t="s">
        <v>639</v>
      </c>
      <c r="F135" s="205" t="s">
        <v>640</v>
      </c>
      <c r="G135" s="206" t="s">
        <v>194</v>
      </c>
      <c r="H135" s="207">
        <v>0.017000000000000001</v>
      </c>
      <c r="I135" s="208"/>
      <c r="J135" s="209">
        <f>ROUND(I135*H135,2)</f>
        <v>0</v>
      </c>
      <c r="K135" s="210"/>
      <c r="L135" s="44"/>
      <c r="M135" s="211" t="s">
        <v>1</v>
      </c>
      <c r="N135" s="212" t="s">
        <v>42</v>
      </c>
      <c r="O135" s="91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142</v>
      </c>
      <c r="AT135" s="215" t="s">
        <v>138</v>
      </c>
      <c r="AU135" s="215" t="s">
        <v>87</v>
      </c>
      <c r="AY135" s="17" t="s">
        <v>143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85</v>
      </c>
      <c r="BK135" s="216">
        <f>ROUND(I135*H135,2)</f>
        <v>0</v>
      </c>
      <c r="BL135" s="17" t="s">
        <v>142</v>
      </c>
      <c r="BM135" s="215" t="s">
        <v>752</v>
      </c>
    </row>
    <row r="136" s="2" customFormat="1">
      <c r="A136" s="38"/>
      <c r="B136" s="39"/>
      <c r="C136" s="40"/>
      <c r="D136" s="217" t="s">
        <v>145</v>
      </c>
      <c r="E136" s="40"/>
      <c r="F136" s="218" t="s">
        <v>642</v>
      </c>
      <c r="G136" s="40"/>
      <c r="H136" s="40"/>
      <c r="I136" s="219"/>
      <c r="J136" s="40"/>
      <c r="K136" s="40"/>
      <c r="L136" s="44"/>
      <c r="M136" s="220"/>
      <c r="N136" s="22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145</v>
      </c>
      <c r="AU136" s="17" t="s">
        <v>87</v>
      </c>
    </row>
    <row r="137" s="2" customFormat="1" ht="16.5" customHeight="1">
      <c r="A137" s="38"/>
      <c r="B137" s="39"/>
      <c r="C137" s="254" t="s">
        <v>753</v>
      </c>
      <c r="D137" s="254" t="s">
        <v>239</v>
      </c>
      <c r="E137" s="255" t="s">
        <v>645</v>
      </c>
      <c r="F137" s="256" t="s">
        <v>411</v>
      </c>
      <c r="G137" s="257" t="s">
        <v>412</v>
      </c>
      <c r="H137" s="258">
        <v>2</v>
      </c>
      <c r="I137" s="259"/>
      <c r="J137" s="260">
        <f>ROUND(I137*H137,2)</f>
        <v>0</v>
      </c>
      <c r="K137" s="261"/>
      <c r="L137" s="262"/>
      <c r="M137" s="263" t="s">
        <v>1</v>
      </c>
      <c r="N137" s="264" t="s">
        <v>42</v>
      </c>
      <c r="O137" s="91"/>
      <c r="P137" s="213">
        <f>O137*H137</f>
        <v>0</v>
      </c>
      <c r="Q137" s="213">
        <v>0.001</v>
      </c>
      <c r="R137" s="213">
        <f>Q137*H137</f>
        <v>0.002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175</v>
      </c>
      <c r="AT137" s="215" t="s">
        <v>239</v>
      </c>
      <c r="AU137" s="215" t="s">
        <v>87</v>
      </c>
      <c r="AY137" s="17" t="s">
        <v>143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85</v>
      </c>
      <c r="BK137" s="216">
        <f>ROUND(I137*H137,2)</f>
        <v>0</v>
      </c>
      <c r="BL137" s="17" t="s">
        <v>142</v>
      </c>
      <c r="BM137" s="215" t="s">
        <v>754</v>
      </c>
    </row>
    <row r="138" s="2" customFormat="1">
      <c r="A138" s="38"/>
      <c r="B138" s="39"/>
      <c r="C138" s="40"/>
      <c r="D138" s="217" t="s">
        <v>145</v>
      </c>
      <c r="E138" s="40"/>
      <c r="F138" s="218" t="s">
        <v>411</v>
      </c>
      <c r="G138" s="40"/>
      <c r="H138" s="40"/>
      <c r="I138" s="219"/>
      <c r="J138" s="40"/>
      <c r="K138" s="40"/>
      <c r="L138" s="44"/>
      <c r="M138" s="220"/>
      <c r="N138" s="22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87</v>
      </c>
    </row>
    <row r="139" s="12" customFormat="1">
      <c r="A139" s="12"/>
      <c r="B139" s="222"/>
      <c r="C139" s="223"/>
      <c r="D139" s="217" t="s">
        <v>197</v>
      </c>
      <c r="E139" s="224" t="s">
        <v>1</v>
      </c>
      <c r="F139" s="225" t="s">
        <v>674</v>
      </c>
      <c r="G139" s="223"/>
      <c r="H139" s="226">
        <v>2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2" t="s">
        <v>197</v>
      </c>
      <c r="AU139" s="232" t="s">
        <v>87</v>
      </c>
      <c r="AV139" s="12" t="s">
        <v>87</v>
      </c>
      <c r="AW139" s="12" t="s">
        <v>32</v>
      </c>
      <c r="AX139" s="12" t="s">
        <v>77</v>
      </c>
      <c r="AY139" s="232" t="s">
        <v>143</v>
      </c>
    </row>
    <row r="140" s="14" customFormat="1">
      <c r="A140" s="14"/>
      <c r="B140" s="265"/>
      <c r="C140" s="266"/>
      <c r="D140" s="217" t="s">
        <v>197</v>
      </c>
      <c r="E140" s="267" t="s">
        <v>1</v>
      </c>
      <c r="F140" s="268" t="s">
        <v>387</v>
      </c>
      <c r="G140" s="266"/>
      <c r="H140" s="269">
        <v>2</v>
      </c>
      <c r="I140" s="270"/>
      <c r="J140" s="266"/>
      <c r="K140" s="266"/>
      <c r="L140" s="271"/>
      <c r="M140" s="272"/>
      <c r="N140" s="273"/>
      <c r="O140" s="273"/>
      <c r="P140" s="273"/>
      <c r="Q140" s="273"/>
      <c r="R140" s="273"/>
      <c r="S140" s="273"/>
      <c r="T140" s="27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5" t="s">
        <v>197</v>
      </c>
      <c r="AU140" s="275" t="s">
        <v>87</v>
      </c>
      <c r="AV140" s="14" t="s">
        <v>142</v>
      </c>
      <c r="AW140" s="14" t="s">
        <v>32</v>
      </c>
      <c r="AX140" s="14" t="s">
        <v>85</v>
      </c>
      <c r="AY140" s="275" t="s">
        <v>143</v>
      </c>
    </row>
    <row r="141" s="2" customFormat="1" ht="24.15" customHeight="1">
      <c r="A141" s="38"/>
      <c r="B141" s="39"/>
      <c r="C141" s="203" t="s">
        <v>755</v>
      </c>
      <c r="D141" s="203" t="s">
        <v>138</v>
      </c>
      <c r="E141" s="204" t="s">
        <v>676</v>
      </c>
      <c r="F141" s="205" t="s">
        <v>677</v>
      </c>
      <c r="G141" s="206" t="s">
        <v>188</v>
      </c>
      <c r="H141" s="207">
        <v>200</v>
      </c>
      <c r="I141" s="208"/>
      <c r="J141" s="209">
        <f>ROUND(I141*H141,2)</f>
        <v>0</v>
      </c>
      <c r="K141" s="210"/>
      <c r="L141" s="44"/>
      <c r="M141" s="211" t="s">
        <v>1</v>
      </c>
      <c r="N141" s="212" t="s">
        <v>42</v>
      </c>
      <c r="O141" s="91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142</v>
      </c>
      <c r="AT141" s="215" t="s">
        <v>138</v>
      </c>
      <c r="AU141" s="215" t="s">
        <v>87</v>
      </c>
      <c r="AY141" s="17" t="s">
        <v>143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85</v>
      </c>
      <c r="BK141" s="216">
        <f>ROUND(I141*H141,2)</f>
        <v>0</v>
      </c>
      <c r="BL141" s="17" t="s">
        <v>142</v>
      </c>
      <c r="BM141" s="215" t="s">
        <v>756</v>
      </c>
    </row>
    <row r="142" s="2" customFormat="1">
      <c r="A142" s="38"/>
      <c r="B142" s="39"/>
      <c r="C142" s="40"/>
      <c r="D142" s="217" t="s">
        <v>145</v>
      </c>
      <c r="E142" s="40"/>
      <c r="F142" s="218" t="s">
        <v>679</v>
      </c>
      <c r="G142" s="40"/>
      <c r="H142" s="40"/>
      <c r="I142" s="219"/>
      <c r="J142" s="40"/>
      <c r="K142" s="40"/>
      <c r="L142" s="44"/>
      <c r="M142" s="220"/>
      <c r="N142" s="22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87</v>
      </c>
    </row>
    <row r="143" s="2" customFormat="1">
      <c r="A143" s="38"/>
      <c r="B143" s="39"/>
      <c r="C143" s="40"/>
      <c r="D143" s="217" t="s">
        <v>210</v>
      </c>
      <c r="E143" s="40"/>
      <c r="F143" s="253" t="s">
        <v>680</v>
      </c>
      <c r="G143" s="40"/>
      <c r="H143" s="40"/>
      <c r="I143" s="219"/>
      <c r="J143" s="40"/>
      <c r="K143" s="40"/>
      <c r="L143" s="44"/>
      <c r="M143" s="220"/>
      <c r="N143" s="22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210</v>
      </c>
      <c r="AU143" s="17" t="s">
        <v>87</v>
      </c>
    </row>
    <row r="144" s="12" customFormat="1">
      <c r="A144" s="12"/>
      <c r="B144" s="222"/>
      <c r="C144" s="223"/>
      <c r="D144" s="217" t="s">
        <v>197</v>
      </c>
      <c r="E144" s="224" t="s">
        <v>1</v>
      </c>
      <c r="F144" s="225" t="s">
        <v>681</v>
      </c>
      <c r="G144" s="223"/>
      <c r="H144" s="226">
        <v>200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2" t="s">
        <v>197</v>
      </c>
      <c r="AU144" s="232" t="s">
        <v>87</v>
      </c>
      <c r="AV144" s="12" t="s">
        <v>87</v>
      </c>
      <c r="AW144" s="12" t="s">
        <v>32</v>
      </c>
      <c r="AX144" s="12" t="s">
        <v>85</v>
      </c>
      <c r="AY144" s="232" t="s">
        <v>143</v>
      </c>
    </row>
    <row r="145" s="2" customFormat="1" ht="24.15" customHeight="1">
      <c r="A145" s="38"/>
      <c r="B145" s="39"/>
      <c r="C145" s="203" t="s">
        <v>757</v>
      </c>
      <c r="D145" s="203" t="s">
        <v>138</v>
      </c>
      <c r="E145" s="204" t="s">
        <v>683</v>
      </c>
      <c r="F145" s="205" t="s">
        <v>684</v>
      </c>
      <c r="G145" s="206" t="s">
        <v>188</v>
      </c>
      <c r="H145" s="207">
        <v>100</v>
      </c>
      <c r="I145" s="208"/>
      <c r="J145" s="209">
        <f>ROUND(I145*H145,2)</f>
        <v>0</v>
      </c>
      <c r="K145" s="210"/>
      <c r="L145" s="44"/>
      <c r="M145" s="211" t="s">
        <v>1</v>
      </c>
      <c r="N145" s="212" t="s">
        <v>42</v>
      </c>
      <c r="O145" s="91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142</v>
      </c>
      <c r="AT145" s="215" t="s">
        <v>138</v>
      </c>
      <c r="AU145" s="215" t="s">
        <v>87</v>
      </c>
      <c r="AY145" s="17" t="s">
        <v>143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85</v>
      </c>
      <c r="BK145" s="216">
        <f>ROUND(I145*H145,2)</f>
        <v>0</v>
      </c>
      <c r="BL145" s="17" t="s">
        <v>142</v>
      </c>
      <c r="BM145" s="215" t="s">
        <v>758</v>
      </c>
    </row>
    <row r="146" s="2" customFormat="1">
      <c r="A146" s="38"/>
      <c r="B146" s="39"/>
      <c r="C146" s="40"/>
      <c r="D146" s="217" t="s">
        <v>145</v>
      </c>
      <c r="E146" s="40"/>
      <c r="F146" s="218" t="s">
        <v>686</v>
      </c>
      <c r="G146" s="40"/>
      <c r="H146" s="40"/>
      <c r="I146" s="219"/>
      <c r="J146" s="40"/>
      <c r="K146" s="40"/>
      <c r="L146" s="44"/>
      <c r="M146" s="220"/>
      <c r="N146" s="22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87</v>
      </c>
    </row>
    <row r="147" s="2" customFormat="1" ht="16.5" customHeight="1">
      <c r="A147" s="38"/>
      <c r="B147" s="39"/>
      <c r="C147" s="203" t="s">
        <v>759</v>
      </c>
      <c r="D147" s="203" t="s">
        <v>138</v>
      </c>
      <c r="E147" s="204" t="s">
        <v>442</v>
      </c>
      <c r="F147" s="205" t="s">
        <v>443</v>
      </c>
      <c r="G147" s="206" t="s">
        <v>354</v>
      </c>
      <c r="H147" s="207">
        <v>10.4</v>
      </c>
      <c r="I147" s="208"/>
      <c r="J147" s="209">
        <f>ROUND(I147*H147,2)</f>
        <v>0</v>
      </c>
      <c r="K147" s="210"/>
      <c r="L147" s="44"/>
      <c r="M147" s="211" t="s">
        <v>1</v>
      </c>
      <c r="N147" s="212" t="s">
        <v>42</v>
      </c>
      <c r="O147" s="91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142</v>
      </c>
      <c r="AT147" s="215" t="s">
        <v>138</v>
      </c>
      <c r="AU147" s="215" t="s">
        <v>87</v>
      </c>
      <c r="AY147" s="17" t="s">
        <v>143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85</v>
      </c>
      <c r="BK147" s="216">
        <f>ROUND(I147*H147,2)</f>
        <v>0</v>
      </c>
      <c r="BL147" s="17" t="s">
        <v>142</v>
      </c>
      <c r="BM147" s="215" t="s">
        <v>760</v>
      </c>
    </row>
    <row r="148" s="2" customFormat="1">
      <c r="A148" s="38"/>
      <c r="B148" s="39"/>
      <c r="C148" s="40"/>
      <c r="D148" s="217" t="s">
        <v>145</v>
      </c>
      <c r="E148" s="40"/>
      <c r="F148" s="218" t="s">
        <v>445</v>
      </c>
      <c r="G148" s="40"/>
      <c r="H148" s="40"/>
      <c r="I148" s="219"/>
      <c r="J148" s="40"/>
      <c r="K148" s="40"/>
      <c r="L148" s="44"/>
      <c r="M148" s="220"/>
      <c r="N148" s="22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145</v>
      </c>
      <c r="AU148" s="17" t="s">
        <v>87</v>
      </c>
    </row>
    <row r="149" s="2" customFormat="1" ht="16.5" customHeight="1">
      <c r="A149" s="38"/>
      <c r="B149" s="39"/>
      <c r="C149" s="254" t="s">
        <v>761</v>
      </c>
      <c r="D149" s="254" t="s">
        <v>239</v>
      </c>
      <c r="E149" s="255" t="s">
        <v>449</v>
      </c>
      <c r="F149" s="256" t="s">
        <v>450</v>
      </c>
      <c r="G149" s="257" t="s">
        <v>354</v>
      </c>
      <c r="H149" s="258">
        <v>10.4</v>
      </c>
      <c r="I149" s="259"/>
      <c r="J149" s="260">
        <f>ROUND(I149*H149,2)</f>
        <v>0</v>
      </c>
      <c r="K149" s="261"/>
      <c r="L149" s="262"/>
      <c r="M149" s="263" t="s">
        <v>1</v>
      </c>
      <c r="N149" s="264" t="s">
        <v>42</v>
      </c>
      <c r="O149" s="91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175</v>
      </c>
      <c r="AT149" s="215" t="s">
        <v>239</v>
      </c>
      <c r="AU149" s="215" t="s">
        <v>87</v>
      </c>
      <c r="AY149" s="17" t="s">
        <v>143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85</v>
      </c>
      <c r="BK149" s="216">
        <f>ROUND(I149*H149,2)</f>
        <v>0</v>
      </c>
      <c r="BL149" s="17" t="s">
        <v>142</v>
      </c>
      <c r="BM149" s="215" t="s">
        <v>762</v>
      </c>
    </row>
    <row r="150" s="2" customFormat="1">
      <c r="A150" s="38"/>
      <c r="B150" s="39"/>
      <c r="C150" s="40"/>
      <c r="D150" s="217" t="s">
        <v>145</v>
      </c>
      <c r="E150" s="40"/>
      <c r="F150" s="218" t="s">
        <v>450</v>
      </c>
      <c r="G150" s="40"/>
      <c r="H150" s="40"/>
      <c r="I150" s="219"/>
      <c r="J150" s="40"/>
      <c r="K150" s="40"/>
      <c r="L150" s="44"/>
      <c r="M150" s="220"/>
      <c r="N150" s="22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145</v>
      </c>
      <c r="AU150" s="17" t="s">
        <v>87</v>
      </c>
    </row>
    <row r="151" s="2" customFormat="1">
      <c r="A151" s="38"/>
      <c r="B151" s="39"/>
      <c r="C151" s="40"/>
      <c r="D151" s="217" t="s">
        <v>210</v>
      </c>
      <c r="E151" s="40"/>
      <c r="F151" s="253" t="s">
        <v>763</v>
      </c>
      <c r="G151" s="40"/>
      <c r="H151" s="40"/>
      <c r="I151" s="219"/>
      <c r="J151" s="40"/>
      <c r="K151" s="40"/>
      <c r="L151" s="44"/>
      <c r="M151" s="220"/>
      <c r="N151" s="22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210</v>
      </c>
      <c r="AU151" s="17" t="s">
        <v>87</v>
      </c>
    </row>
    <row r="152" s="12" customFormat="1">
      <c r="A152" s="12"/>
      <c r="B152" s="222"/>
      <c r="C152" s="223"/>
      <c r="D152" s="217" t="s">
        <v>197</v>
      </c>
      <c r="E152" s="224" t="s">
        <v>1</v>
      </c>
      <c r="F152" s="225" t="s">
        <v>764</v>
      </c>
      <c r="G152" s="223"/>
      <c r="H152" s="226">
        <v>2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2" t="s">
        <v>197</v>
      </c>
      <c r="AU152" s="232" t="s">
        <v>87</v>
      </c>
      <c r="AV152" s="12" t="s">
        <v>87</v>
      </c>
      <c r="AW152" s="12" t="s">
        <v>32</v>
      </c>
      <c r="AX152" s="12" t="s">
        <v>77</v>
      </c>
      <c r="AY152" s="232" t="s">
        <v>143</v>
      </c>
    </row>
    <row r="153" s="12" customFormat="1">
      <c r="A153" s="12"/>
      <c r="B153" s="222"/>
      <c r="C153" s="223"/>
      <c r="D153" s="217" t="s">
        <v>197</v>
      </c>
      <c r="E153" s="224" t="s">
        <v>1</v>
      </c>
      <c r="F153" s="225" t="s">
        <v>765</v>
      </c>
      <c r="G153" s="223"/>
      <c r="H153" s="226">
        <v>8.4000000000000004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2" t="s">
        <v>197</v>
      </c>
      <c r="AU153" s="232" t="s">
        <v>87</v>
      </c>
      <c r="AV153" s="12" t="s">
        <v>87</v>
      </c>
      <c r="AW153" s="12" t="s">
        <v>32</v>
      </c>
      <c r="AX153" s="12" t="s">
        <v>77</v>
      </c>
      <c r="AY153" s="232" t="s">
        <v>143</v>
      </c>
    </row>
    <row r="154" s="15" customFormat="1">
      <c r="A154" s="15"/>
      <c r="B154" s="276"/>
      <c r="C154" s="277"/>
      <c r="D154" s="217" t="s">
        <v>197</v>
      </c>
      <c r="E154" s="278" t="s">
        <v>1</v>
      </c>
      <c r="F154" s="279" t="s">
        <v>671</v>
      </c>
      <c r="G154" s="277"/>
      <c r="H154" s="280">
        <v>10.4</v>
      </c>
      <c r="I154" s="281"/>
      <c r="J154" s="277"/>
      <c r="K154" s="277"/>
      <c r="L154" s="282"/>
      <c r="M154" s="283"/>
      <c r="N154" s="284"/>
      <c r="O154" s="284"/>
      <c r="P154" s="284"/>
      <c r="Q154" s="284"/>
      <c r="R154" s="284"/>
      <c r="S154" s="284"/>
      <c r="T154" s="28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6" t="s">
        <v>197</v>
      </c>
      <c r="AU154" s="286" t="s">
        <v>87</v>
      </c>
      <c r="AV154" s="15" t="s">
        <v>151</v>
      </c>
      <c r="AW154" s="15" t="s">
        <v>32</v>
      </c>
      <c r="AX154" s="15" t="s">
        <v>85</v>
      </c>
      <c r="AY154" s="286" t="s">
        <v>143</v>
      </c>
    </row>
    <row r="155" s="2" customFormat="1" ht="21.75" customHeight="1">
      <c r="A155" s="38"/>
      <c r="B155" s="39"/>
      <c r="C155" s="203" t="s">
        <v>766</v>
      </c>
      <c r="D155" s="203" t="s">
        <v>138</v>
      </c>
      <c r="E155" s="204" t="s">
        <v>695</v>
      </c>
      <c r="F155" s="205" t="s">
        <v>696</v>
      </c>
      <c r="G155" s="206" t="s">
        <v>354</v>
      </c>
      <c r="H155" s="207">
        <v>10.4</v>
      </c>
      <c r="I155" s="208"/>
      <c r="J155" s="209">
        <f>ROUND(I155*H155,2)</f>
        <v>0</v>
      </c>
      <c r="K155" s="210"/>
      <c r="L155" s="44"/>
      <c r="M155" s="211" t="s">
        <v>1</v>
      </c>
      <c r="N155" s="212" t="s">
        <v>42</v>
      </c>
      <c r="O155" s="91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142</v>
      </c>
      <c r="AT155" s="215" t="s">
        <v>138</v>
      </c>
      <c r="AU155" s="215" t="s">
        <v>87</v>
      </c>
      <c r="AY155" s="17" t="s">
        <v>143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85</v>
      </c>
      <c r="BK155" s="216">
        <f>ROUND(I155*H155,2)</f>
        <v>0</v>
      </c>
      <c r="BL155" s="17" t="s">
        <v>142</v>
      </c>
      <c r="BM155" s="215" t="s">
        <v>767</v>
      </c>
    </row>
    <row r="156" s="2" customFormat="1">
      <c r="A156" s="38"/>
      <c r="B156" s="39"/>
      <c r="C156" s="40"/>
      <c r="D156" s="217" t="s">
        <v>145</v>
      </c>
      <c r="E156" s="40"/>
      <c r="F156" s="218" t="s">
        <v>698</v>
      </c>
      <c r="G156" s="40"/>
      <c r="H156" s="40"/>
      <c r="I156" s="219"/>
      <c r="J156" s="40"/>
      <c r="K156" s="40"/>
      <c r="L156" s="44"/>
      <c r="M156" s="220"/>
      <c r="N156" s="22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145</v>
      </c>
      <c r="AU156" s="17" t="s">
        <v>87</v>
      </c>
    </row>
    <row r="157" s="2" customFormat="1" ht="24.15" customHeight="1">
      <c r="A157" s="38"/>
      <c r="B157" s="39"/>
      <c r="C157" s="203" t="s">
        <v>768</v>
      </c>
      <c r="D157" s="203" t="s">
        <v>138</v>
      </c>
      <c r="E157" s="204" t="s">
        <v>203</v>
      </c>
      <c r="F157" s="205" t="s">
        <v>204</v>
      </c>
      <c r="G157" s="206" t="s">
        <v>194</v>
      </c>
      <c r="H157" s="207">
        <v>0.435</v>
      </c>
      <c r="I157" s="208"/>
      <c r="J157" s="209">
        <f>ROUND(I157*H157,2)</f>
        <v>0</v>
      </c>
      <c r="K157" s="210"/>
      <c r="L157" s="44"/>
      <c r="M157" s="211" t="s">
        <v>1</v>
      </c>
      <c r="N157" s="212" t="s">
        <v>42</v>
      </c>
      <c r="O157" s="91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142</v>
      </c>
      <c r="AT157" s="215" t="s">
        <v>138</v>
      </c>
      <c r="AU157" s="215" t="s">
        <v>87</v>
      </c>
      <c r="AY157" s="17" t="s">
        <v>143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85</v>
      </c>
      <c r="BK157" s="216">
        <f>ROUND(I157*H157,2)</f>
        <v>0</v>
      </c>
      <c r="BL157" s="17" t="s">
        <v>142</v>
      </c>
      <c r="BM157" s="215" t="s">
        <v>769</v>
      </c>
    </row>
    <row r="158" s="2" customFormat="1">
      <c r="A158" s="38"/>
      <c r="B158" s="39"/>
      <c r="C158" s="40"/>
      <c r="D158" s="217" t="s">
        <v>145</v>
      </c>
      <c r="E158" s="40"/>
      <c r="F158" s="218" t="s">
        <v>206</v>
      </c>
      <c r="G158" s="40"/>
      <c r="H158" s="40"/>
      <c r="I158" s="219"/>
      <c r="J158" s="40"/>
      <c r="K158" s="40"/>
      <c r="L158" s="44"/>
      <c r="M158" s="249"/>
      <c r="N158" s="250"/>
      <c r="O158" s="251"/>
      <c r="P158" s="251"/>
      <c r="Q158" s="251"/>
      <c r="R158" s="251"/>
      <c r="S158" s="251"/>
      <c r="T158" s="25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145</v>
      </c>
      <c r="AU158" s="17" t="s">
        <v>87</v>
      </c>
    </row>
    <row r="159" s="2" customFormat="1" ht="6.96" customHeight="1">
      <c r="A159" s="38"/>
      <c r="B159" s="66"/>
      <c r="C159" s="67"/>
      <c r="D159" s="67"/>
      <c r="E159" s="67"/>
      <c r="F159" s="67"/>
      <c r="G159" s="67"/>
      <c r="H159" s="67"/>
      <c r="I159" s="67"/>
      <c r="J159" s="67"/>
      <c r="K159" s="67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yIJKU+y7IBaxnVf5NEuXUkX1pn7UE2GWUIV7D1Zjql5eN0OmlDal7zNxGTot5svucMUf1wESWq0q6Qa8gzfU2A==" hashValue="8BRCmaSxwjSU/uknxrxR5M+bS5NVLQ+FwdmcJD8EMshTfqRIh2mP0vaI3Fr3UjcFo+k71ApDFp9gS120ARTjLg==" algorithmName="SHA-512" password="CC35"/>
  <autoFilter ref="C117:K15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115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TGM Otrokovice - SO 800 Vegetačí úpravy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Otrokovice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ROUND((SUM(BE118:BE122)),  2)</f>
        <v>0</v>
      </c>
      <c r="G33" s="38"/>
      <c r="H33" s="38"/>
      <c r="I33" s="155">
        <v>0.20999999999999999</v>
      </c>
      <c r="J33" s="154">
        <f>ROUND(((SUM(BE118:BE122))*I33),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ROUND((SUM(BF118:BF122)),  2)</f>
        <v>0</v>
      </c>
      <c r="G34" s="38"/>
      <c r="H34" s="38"/>
      <c r="I34" s="155">
        <v>0.12</v>
      </c>
      <c r="J34" s="154">
        <f>ROUND(((SUM(BF118:BF122))*I34),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ROUND((SUM(BG118:BG122)),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ROUND((SUM(BH118:BH122)),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ROUND((SUM(BI118:BI122)),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ZŠ TGM Otrokovice - SO 800 Vegetačí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Z.10 - Retence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</v>
      </c>
      <c r="G89" s="40"/>
      <c r="H89" s="40"/>
      <c r="I89" s="32" t="s">
        <v>22</v>
      </c>
      <c r="J89" s="79" t="str">
        <f>IF(J12="","",J12)</f>
        <v>13. 4. 2024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Mgr. Petra Šoborová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121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hidden="1" s="9" customFormat="1" ht="24.96" customHeight="1">
      <c r="A97" s="9"/>
      <c r="B97" s="179"/>
      <c r="C97" s="180"/>
      <c r="D97" s="181" t="s">
        <v>771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772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ZŠ TGM Otrokovice - SO 800 Vegetačí úpravy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Z.10 - Retence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Otrokovice</v>
      </c>
      <c r="G112" s="40"/>
      <c r="H112" s="40"/>
      <c r="I112" s="32" t="s">
        <v>22</v>
      </c>
      <c r="J112" s="79" t="str">
        <f>IF(J12="","",J12)</f>
        <v>13. 4. 2024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Otrokovice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Ing. Mgr. Petra Šoborová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126</v>
      </c>
      <c r="D117" s="194" t="s">
        <v>62</v>
      </c>
      <c r="E117" s="194" t="s">
        <v>58</v>
      </c>
      <c r="F117" s="194" t="s">
        <v>59</v>
      </c>
      <c r="G117" s="194" t="s">
        <v>127</v>
      </c>
      <c r="H117" s="194" t="s">
        <v>128</v>
      </c>
      <c r="I117" s="194" t="s">
        <v>129</v>
      </c>
      <c r="J117" s="195" t="s">
        <v>120</v>
      </c>
      <c r="K117" s="196" t="s">
        <v>130</v>
      </c>
      <c r="L117" s="197"/>
      <c r="M117" s="100" t="s">
        <v>1</v>
      </c>
      <c r="N117" s="101" t="s">
        <v>41</v>
      </c>
      <c r="O117" s="101" t="s">
        <v>131</v>
      </c>
      <c r="P117" s="101" t="s">
        <v>132</v>
      </c>
      <c r="Q117" s="101" t="s">
        <v>133</v>
      </c>
      <c r="R117" s="101" t="s">
        <v>134</v>
      </c>
      <c r="S117" s="101" t="s">
        <v>135</v>
      </c>
      <c r="T117" s="102" t="s">
        <v>136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76</v>
      </c>
      <c r="AU118" s="17" t="s">
        <v>122</v>
      </c>
      <c r="BK118" s="202">
        <f>BK119</f>
        <v>0</v>
      </c>
    </row>
    <row r="119" s="13" customFormat="1" ht="25.92" customHeight="1">
      <c r="A119" s="13"/>
      <c r="B119" s="233"/>
      <c r="C119" s="234"/>
      <c r="D119" s="235" t="s">
        <v>76</v>
      </c>
      <c r="E119" s="236" t="s">
        <v>773</v>
      </c>
      <c r="F119" s="236" t="s">
        <v>774</v>
      </c>
      <c r="G119" s="234"/>
      <c r="H119" s="234"/>
      <c r="I119" s="237"/>
      <c r="J119" s="238">
        <f>BK119</f>
        <v>0</v>
      </c>
      <c r="K119" s="234"/>
      <c r="L119" s="239"/>
      <c r="M119" s="240"/>
      <c r="N119" s="241"/>
      <c r="O119" s="241"/>
      <c r="P119" s="242">
        <f>P120</f>
        <v>0</v>
      </c>
      <c r="Q119" s="241"/>
      <c r="R119" s="242">
        <f>R120</f>
        <v>0</v>
      </c>
      <c r="S119" s="241"/>
      <c r="T119" s="243">
        <f>T120</f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244" t="s">
        <v>142</v>
      </c>
      <c r="AT119" s="245" t="s">
        <v>76</v>
      </c>
      <c r="AU119" s="245" t="s">
        <v>77</v>
      </c>
      <c r="AY119" s="244" t="s">
        <v>143</v>
      </c>
      <c r="BK119" s="246">
        <f>BK120</f>
        <v>0</v>
      </c>
    </row>
    <row r="120" s="13" customFormat="1" ht="22.8" customHeight="1">
      <c r="A120" s="13"/>
      <c r="B120" s="233"/>
      <c r="C120" s="234"/>
      <c r="D120" s="235" t="s">
        <v>76</v>
      </c>
      <c r="E120" s="247" t="s">
        <v>775</v>
      </c>
      <c r="F120" s="247" t="s">
        <v>774</v>
      </c>
      <c r="G120" s="234"/>
      <c r="H120" s="234"/>
      <c r="I120" s="237"/>
      <c r="J120" s="248">
        <f>BK120</f>
        <v>0</v>
      </c>
      <c r="K120" s="234"/>
      <c r="L120" s="239"/>
      <c r="M120" s="240"/>
      <c r="N120" s="241"/>
      <c r="O120" s="241"/>
      <c r="P120" s="242">
        <f>SUM(P121:P122)</f>
        <v>0</v>
      </c>
      <c r="Q120" s="241"/>
      <c r="R120" s="242">
        <f>SUM(R121:R122)</f>
        <v>0</v>
      </c>
      <c r="S120" s="241"/>
      <c r="T120" s="243">
        <f>SUM(T121:T122)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244" t="s">
        <v>142</v>
      </c>
      <c r="AT120" s="245" t="s">
        <v>76</v>
      </c>
      <c r="AU120" s="245" t="s">
        <v>85</v>
      </c>
      <c r="AY120" s="244" t="s">
        <v>143</v>
      </c>
      <c r="BK120" s="246">
        <f>SUM(BK121:BK122)</f>
        <v>0</v>
      </c>
    </row>
    <row r="121" s="2" customFormat="1" ht="24.15" customHeight="1">
      <c r="A121" s="38"/>
      <c r="B121" s="39"/>
      <c r="C121" s="254" t="s">
        <v>85</v>
      </c>
      <c r="D121" s="254" t="s">
        <v>239</v>
      </c>
      <c r="E121" s="255" t="s">
        <v>776</v>
      </c>
      <c r="F121" s="256" t="s">
        <v>777</v>
      </c>
      <c r="G121" s="257" t="s">
        <v>778</v>
      </c>
      <c r="H121" s="258">
        <v>1</v>
      </c>
      <c r="I121" s="259"/>
      <c r="J121" s="260">
        <f>ROUND(I121*H121,2)</f>
        <v>0</v>
      </c>
      <c r="K121" s="261"/>
      <c r="L121" s="262"/>
      <c r="M121" s="263" t="s">
        <v>1</v>
      </c>
      <c r="N121" s="264" t="s">
        <v>42</v>
      </c>
      <c r="O121" s="9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175</v>
      </c>
      <c r="AT121" s="215" t="s">
        <v>239</v>
      </c>
      <c r="AU121" s="215" t="s">
        <v>87</v>
      </c>
      <c r="AY121" s="17" t="s">
        <v>143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85</v>
      </c>
      <c r="BK121" s="216">
        <f>ROUND(I121*H121,2)</f>
        <v>0</v>
      </c>
      <c r="BL121" s="17" t="s">
        <v>142</v>
      </c>
      <c r="BM121" s="215" t="s">
        <v>779</v>
      </c>
    </row>
    <row r="122" s="2" customFormat="1">
      <c r="A122" s="38"/>
      <c r="B122" s="39"/>
      <c r="C122" s="40"/>
      <c r="D122" s="217" t="s">
        <v>145</v>
      </c>
      <c r="E122" s="40"/>
      <c r="F122" s="218" t="s">
        <v>780</v>
      </c>
      <c r="G122" s="40"/>
      <c r="H122" s="40"/>
      <c r="I122" s="219"/>
      <c r="J122" s="40"/>
      <c r="K122" s="40"/>
      <c r="L122" s="44"/>
      <c r="M122" s="249"/>
      <c r="N122" s="250"/>
      <c r="O122" s="251"/>
      <c r="P122" s="251"/>
      <c r="Q122" s="251"/>
      <c r="R122" s="251"/>
      <c r="S122" s="251"/>
      <c r="T122" s="25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87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jVjUY9QYkB9ukVqkRa/LVzCtwuRyYMcvA8aU7rD3ixsYkLU0qU4sdMzg1UkXR7uS0XAX41wKB3JbM9kuXT999w==" hashValue="L7rH34y/iY8755IyHJMQC+pIL03zd/4gEUfTGHFaWL/t0kix06corooM//qkNLtSXF1445f2MPu0NjEC/ITyu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115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TGM Otrokovice - SO 800 Vegetačí úpravy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Otrokovice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ROUND((SUM(BE118:BE145)),  2)</f>
        <v>0</v>
      </c>
      <c r="G33" s="38"/>
      <c r="H33" s="38"/>
      <c r="I33" s="155">
        <v>0.20999999999999999</v>
      </c>
      <c r="J33" s="154">
        <f>ROUND(((SUM(BE118:BE145))*I33),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ROUND((SUM(BF118:BF145)),  2)</f>
        <v>0</v>
      </c>
      <c r="G34" s="38"/>
      <c r="H34" s="38"/>
      <c r="I34" s="155">
        <v>0.12</v>
      </c>
      <c r="J34" s="154">
        <f>ROUND(((SUM(BF118:BF145))*I34),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ROUND((SUM(BG118:BG145)),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ROUND((SUM(BH118:BH145)),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ROUND((SUM(BI118:BI145)),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ZŠ TGM Otrokovice - SO 800 Vegetačí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Z.01 - Kácení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</v>
      </c>
      <c r="G89" s="40"/>
      <c r="H89" s="40"/>
      <c r="I89" s="32" t="s">
        <v>22</v>
      </c>
      <c r="J89" s="79" t="str">
        <f>IF(J12="","",J12)</f>
        <v>13. 4. 2024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Mgr. Petra Šoborová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121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hidden="1" s="9" customFormat="1" ht="24.96" customHeight="1">
      <c r="A97" s="9"/>
      <c r="B97" s="179"/>
      <c r="C97" s="180"/>
      <c r="D97" s="181" t="s">
        <v>123</v>
      </c>
      <c r="E97" s="182"/>
      <c r="F97" s="182"/>
      <c r="G97" s="182"/>
      <c r="H97" s="182"/>
      <c r="I97" s="182"/>
      <c r="J97" s="183">
        <f>J142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124</v>
      </c>
      <c r="E98" s="188"/>
      <c r="F98" s="188"/>
      <c r="G98" s="188"/>
      <c r="H98" s="188"/>
      <c r="I98" s="188"/>
      <c r="J98" s="189">
        <f>J143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ZŠ TGM Otrokovice - SO 800 Vegetačí úpravy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Z.01 - Kácení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Otrokovice</v>
      </c>
      <c r="G112" s="40"/>
      <c r="H112" s="40"/>
      <c r="I112" s="32" t="s">
        <v>22</v>
      </c>
      <c r="J112" s="79" t="str">
        <f>IF(J12="","",J12)</f>
        <v>13. 4. 2024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Otrokovice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Ing. Mgr. Petra Šoborová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126</v>
      </c>
      <c r="D117" s="194" t="s">
        <v>62</v>
      </c>
      <c r="E117" s="194" t="s">
        <v>58</v>
      </c>
      <c r="F117" s="194" t="s">
        <v>59</v>
      </c>
      <c r="G117" s="194" t="s">
        <v>127</v>
      </c>
      <c r="H117" s="194" t="s">
        <v>128</v>
      </c>
      <c r="I117" s="194" t="s">
        <v>129</v>
      </c>
      <c r="J117" s="195" t="s">
        <v>120</v>
      </c>
      <c r="K117" s="196" t="s">
        <v>130</v>
      </c>
      <c r="L117" s="197"/>
      <c r="M117" s="100" t="s">
        <v>1</v>
      </c>
      <c r="N117" s="101" t="s">
        <v>41</v>
      </c>
      <c r="O117" s="101" t="s">
        <v>131</v>
      </c>
      <c r="P117" s="101" t="s">
        <v>132</v>
      </c>
      <c r="Q117" s="101" t="s">
        <v>133</v>
      </c>
      <c r="R117" s="101" t="s">
        <v>134</v>
      </c>
      <c r="S117" s="101" t="s">
        <v>135</v>
      </c>
      <c r="T117" s="102" t="s">
        <v>136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P119+SUM(P120:P142)</f>
        <v>0</v>
      </c>
      <c r="Q118" s="104"/>
      <c r="R118" s="200">
        <f>R119+SUM(R120:R142)</f>
        <v>0</v>
      </c>
      <c r="S118" s="104"/>
      <c r="T118" s="201">
        <f>T119+SUM(T120:T142)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76</v>
      </c>
      <c r="AU118" s="17" t="s">
        <v>122</v>
      </c>
      <c r="BK118" s="202">
        <f>BK119+SUM(BK120:BK142)</f>
        <v>0</v>
      </c>
    </row>
    <row r="119" s="2" customFormat="1" ht="24.15" customHeight="1">
      <c r="A119" s="38"/>
      <c r="B119" s="39"/>
      <c r="C119" s="203" t="s">
        <v>85</v>
      </c>
      <c r="D119" s="203" t="s">
        <v>138</v>
      </c>
      <c r="E119" s="204" t="s">
        <v>139</v>
      </c>
      <c r="F119" s="205" t="s">
        <v>140</v>
      </c>
      <c r="G119" s="206" t="s">
        <v>141</v>
      </c>
      <c r="H119" s="207">
        <v>10</v>
      </c>
      <c r="I119" s="208"/>
      <c r="J119" s="209">
        <f>ROUND(I119*H119,2)</f>
        <v>0</v>
      </c>
      <c r="K119" s="210"/>
      <c r="L119" s="44"/>
      <c r="M119" s="211" t="s">
        <v>1</v>
      </c>
      <c r="N119" s="212" t="s">
        <v>42</v>
      </c>
      <c r="O119" s="91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142</v>
      </c>
      <c r="AT119" s="215" t="s">
        <v>138</v>
      </c>
      <c r="AU119" s="215" t="s">
        <v>77</v>
      </c>
      <c r="AY119" s="17" t="s">
        <v>143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85</v>
      </c>
      <c r="BK119" s="216">
        <f>ROUND(I119*H119,2)</f>
        <v>0</v>
      </c>
      <c r="BL119" s="17" t="s">
        <v>142</v>
      </c>
      <c r="BM119" s="215" t="s">
        <v>144</v>
      </c>
    </row>
    <row r="120" s="2" customFormat="1">
      <c r="A120" s="38"/>
      <c r="B120" s="39"/>
      <c r="C120" s="40"/>
      <c r="D120" s="217" t="s">
        <v>145</v>
      </c>
      <c r="E120" s="40"/>
      <c r="F120" s="218" t="s">
        <v>146</v>
      </c>
      <c r="G120" s="40"/>
      <c r="H120" s="40"/>
      <c r="I120" s="219"/>
      <c r="J120" s="40"/>
      <c r="K120" s="40"/>
      <c r="L120" s="44"/>
      <c r="M120" s="220"/>
      <c r="N120" s="221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145</v>
      </c>
      <c r="AU120" s="17" t="s">
        <v>77</v>
      </c>
    </row>
    <row r="121" s="2" customFormat="1" ht="24.15" customHeight="1">
      <c r="A121" s="38"/>
      <c r="B121" s="39"/>
      <c r="C121" s="203" t="s">
        <v>87</v>
      </c>
      <c r="D121" s="203" t="s">
        <v>138</v>
      </c>
      <c r="E121" s="204" t="s">
        <v>147</v>
      </c>
      <c r="F121" s="205" t="s">
        <v>148</v>
      </c>
      <c r="G121" s="206" t="s">
        <v>141</v>
      </c>
      <c r="H121" s="207">
        <v>1</v>
      </c>
      <c r="I121" s="208"/>
      <c r="J121" s="209">
        <f>ROUND(I121*H121,2)</f>
        <v>0</v>
      </c>
      <c r="K121" s="210"/>
      <c r="L121" s="44"/>
      <c r="M121" s="211" t="s">
        <v>1</v>
      </c>
      <c r="N121" s="212" t="s">
        <v>42</v>
      </c>
      <c r="O121" s="9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142</v>
      </c>
      <c r="AT121" s="215" t="s">
        <v>138</v>
      </c>
      <c r="AU121" s="215" t="s">
        <v>77</v>
      </c>
      <c r="AY121" s="17" t="s">
        <v>143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85</v>
      </c>
      <c r="BK121" s="216">
        <f>ROUND(I121*H121,2)</f>
        <v>0</v>
      </c>
      <c r="BL121" s="17" t="s">
        <v>142</v>
      </c>
      <c r="BM121" s="215" t="s">
        <v>149</v>
      </c>
    </row>
    <row r="122" s="2" customFormat="1">
      <c r="A122" s="38"/>
      <c r="B122" s="39"/>
      <c r="C122" s="40"/>
      <c r="D122" s="217" t="s">
        <v>145</v>
      </c>
      <c r="E122" s="40"/>
      <c r="F122" s="218" t="s">
        <v>150</v>
      </c>
      <c r="G122" s="40"/>
      <c r="H122" s="40"/>
      <c r="I122" s="219"/>
      <c r="J122" s="40"/>
      <c r="K122" s="40"/>
      <c r="L122" s="44"/>
      <c r="M122" s="220"/>
      <c r="N122" s="221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77</v>
      </c>
    </row>
    <row r="123" s="2" customFormat="1" ht="24.15" customHeight="1">
      <c r="A123" s="38"/>
      <c r="B123" s="39"/>
      <c r="C123" s="203" t="s">
        <v>151</v>
      </c>
      <c r="D123" s="203" t="s">
        <v>138</v>
      </c>
      <c r="E123" s="204" t="s">
        <v>152</v>
      </c>
      <c r="F123" s="205" t="s">
        <v>153</v>
      </c>
      <c r="G123" s="206" t="s">
        <v>141</v>
      </c>
      <c r="H123" s="207">
        <v>1</v>
      </c>
      <c r="I123" s="208"/>
      <c r="J123" s="209">
        <f>ROUND(I123*H123,2)</f>
        <v>0</v>
      </c>
      <c r="K123" s="210"/>
      <c r="L123" s="44"/>
      <c r="M123" s="211" t="s">
        <v>1</v>
      </c>
      <c r="N123" s="212" t="s">
        <v>42</v>
      </c>
      <c r="O123" s="91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142</v>
      </c>
      <c r="AT123" s="215" t="s">
        <v>138</v>
      </c>
      <c r="AU123" s="215" t="s">
        <v>77</v>
      </c>
      <c r="AY123" s="17" t="s">
        <v>143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85</v>
      </c>
      <c r="BK123" s="216">
        <f>ROUND(I123*H123,2)</f>
        <v>0</v>
      </c>
      <c r="BL123" s="17" t="s">
        <v>142</v>
      </c>
      <c r="BM123" s="215" t="s">
        <v>154</v>
      </c>
    </row>
    <row r="124" s="2" customFormat="1">
      <c r="A124" s="38"/>
      <c r="B124" s="39"/>
      <c r="C124" s="40"/>
      <c r="D124" s="217" t="s">
        <v>145</v>
      </c>
      <c r="E124" s="40"/>
      <c r="F124" s="218" t="s">
        <v>155</v>
      </c>
      <c r="G124" s="40"/>
      <c r="H124" s="40"/>
      <c r="I124" s="219"/>
      <c r="J124" s="40"/>
      <c r="K124" s="40"/>
      <c r="L124" s="44"/>
      <c r="M124" s="220"/>
      <c r="N124" s="22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77</v>
      </c>
    </row>
    <row r="125" s="2" customFormat="1" ht="24.15" customHeight="1">
      <c r="A125" s="38"/>
      <c r="B125" s="39"/>
      <c r="C125" s="203" t="s">
        <v>142</v>
      </c>
      <c r="D125" s="203" t="s">
        <v>138</v>
      </c>
      <c r="E125" s="204" t="s">
        <v>156</v>
      </c>
      <c r="F125" s="205" t="s">
        <v>157</v>
      </c>
      <c r="G125" s="206" t="s">
        <v>141</v>
      </c>
      <c r="H125" s="207">
        <v>1</v>
      </c>
      <c r="I125" s="208"/>
      <c r="J125" s="209">
        <f>ROUND(I125*H125,2)</f>
        <v>0</v>
      </c>
      <c r="K125" s="210"/>
      <c r="L125" s="44"/>
      <c r="M125" s="211" t="s">
        <v>1</v>
      </c>
      <c r="N125" s="212" t="s">
        <v>42</v>
      </c>
      <c r="O125" s="91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142</v>
      </c>
      <c r="AT125" s="215" t="s">
        <v>138</v>
      </c>
      <c r="AU125" s="215" t="s">
        <v>77</v>
      </c>
      <c r="AY125" s="17" t="s">
        <v>143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85</v>
      </c>
      <c r="BK125" s="216">
        <f>ROUND(I125*H125,2)</f>
        <v>0</v>
      </c>
      <c r="BL125" s="17" t="s">
        <v>142</v>
      </c>
      <c r="BM125" s="215" t="s">
        <v>158</v>
      </c>
    </row>
    <row r="126" s="2" customFormat="1">
      <c r="A126" s="38"/>
      <c r="B126" s="39"/>
      <c r="C126" s="40"/>
      <c r="D126" s="217" t="s">
        <v>145</v>
      </c>
      <c r="E126" s="40"/>
      <c r="F126" s="218" t="s">
        <v>159</v>
      </c>
      <c r="G126" s="40"/>
      <c r="H126" s="40"/>
      <c r="I126" s="219"/>
      <c r="J126" s="40"/>
      <c r="K126" s="40"/>
      <c r="L126" s="44"/>
      <c r="M126" s="220"/>
      <c r="N126" s="22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77</v>
      </c>
    </row>
    <row r="127" s="2" customFormat="1" ht="24.15" customHeight="1">
      <c r="A127" s="38"/>
      <c r="B127" s="39"/>
      <c r="C127" s="203" t="s">
        <v>160</v>
      </c>
      <c r="D127" s="203" t="s">
        <v>138</v>
      </c>
      <c r="E127" s="204" t="s">
        <v>161</v>
      </c>
      <c r="F127" s="205" t="s">
        <v>162</v>
      </c>
      <c r="G127" s="206" t="s">
        <v>141</v>
      </c>
      <c r="H127" s="207">
        <v>1</v>
      </c>
      <c r="I127" s="208"/>
      <c r="J127" s="209">
        <f>ROUND(I127*H127,2)</f>
        <v>0</v>
      </c>
      <c r="K127" s="210"/>
      <c r="L127" s="44"/>
      <c r="M127" s="211" t="s">
        <v>1</v>
      </c>
      <c r="N127" s="212" t="s">
        <v>42</v>
      </c>
      <c r="O127" s="91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142</v>
      </c>
      <c r="AT127" s="215" t="s">
        <v>138</v>
      </c>
      <c r="AU127" s="215" t="s">
        <v>77</v>
      </c>
      <c r="AY127" s="17" t="s">
        <v>143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85</v>
      </c>
      <c r="BK127" s="216">
        <f>ROUND(I127*H127,2)</f>
        <v>0</v>
      </c>
      <c r="BL127" s="17" t="s">
        <v>142</v>
      </c>
      <c r="BM127" s="215" t="s">
        <v>163</v>
      </c>
    </row>
    <row r="128" s="2" customFormat="1">
      <c r="A128" s="38"/>
      <c r="B128" s="39"/>
      <c r="C128" s="40"/>
      <c r="D128" s="217" t="s">
        <v>145</v>
      </c>
      <c r="E128" s="40"/>
      <c r="F128" s="218" t="s">
        <v>164</v>
      </c>
      <c r="G128" s="40"/>
      <c r="H128" s="40"/>
      <c r="I128" s="219"/>
      <c r="J128" s="40"/>
      <c r="K128" s="40"/>
      <c r="L128" s="44"/>
      <c r="M128" s="220"/>
      <c r="N128" s="22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77</v>
      </c>
    </row>
    <row r="129" s="2" customFormat="1" ht="24.15" customHeight="1">
      <c r="A129" s="38"/>
      <c r="B129" s="39"/>
      <c r="C129" s="203" t="s">
        <v>165</v>
      </c>
      <c r="D129" s="203" t="s">
        <v>138</v>
      </c>
      <c r="E129" s="204" t="s">
        <v>166</v>
      </c>
      <c r="F129" s="205" t="s">
        <v>167</v>
      </c>
      <c r="G129" s="206" t="s">
        <v>141</v>
      </c>
      <c r="H129" s="207">
        <v>12</v>
      </c>
      <c r="I129" s="208"/>
      <c r="J129" s="209">
        <f>ROUND(I129*H129,2)</f>
        <v>0</v>
      </c>
      <c r="K129" s="210"/>
      <c r="L129" s="44"/>
      <c r="M129" s="211" t="s">
        <v>1</v>
      </c>
      <c r="N129" s="212" t="s">
        <v>42</v>
      </c>
      <c r="O129" s="91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142</v>
      </c>
      <c r="AT129" s="215" t="s">
        <v>138</v>
      </c>
      <c r="AU129" s="215" t="s">
        <v>77</v>
      </c>
      <c r="AY129" s="17" t="s">
        <v>143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85</v>
      </c>
      <c r="BK129" s="216">
        <f>ROUND(I129*H129,2)</f>
        <v>0</v>
      </c>
      <c r="BL129" s="17" t="s">
        <v>142</v>
      </c>
      <c r="BM129" s="215" t="s">
        <v>168</v>
      </c>
    </row>
    <row r="130" s="2" customFormat="1">
      <c r="A130" s="38"/>
      <c r="B130" s="39"/>
      <c r="C130" s="40"/>
      <c r="D130" s="217" t="s">
        <v>145</v>
      </c>
      <c r="E130" s="40"/>
      <c r="F130" s="218" t="s">
        <v>169</v>
      </c>
      <c r="G130" s="40"/>
      <c r="H130" s="40"/>
      <c r="I130" s="219"/>
      <c r="J130" s="40"/>
      <c r="K130" s="40"/>
      <c r="L130" s="44"/>
      <c r="M130" s="220"/>
      <c r="N130" s="22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77</v>
      </c>
    </row>
    <row r="131" s="2" customFormat="1" ht="33" customHeight="1">
      <c r="A131" s="38"/>
      <c r="B131" s="39"/>
      <c r="C131" s="203" t="s">
        <v>170</v>
      </c>
      <c r="D131" s="203" t="s">
        <v>138</v>
      </c>
      <c r="E131" s="204" t="s">
        <v>171</v>
      </c>
      <c r="F131" s="205" t="s">
        <v>172</v>
      </c>
      <c r="G131" s="206" t="s">
        <v>141</v>
      </c>
      <c r="H131" s="207">
        <v>4</v>
      </c>
      <c r="I131" s="208"/>
      <c r="J131" s="209">
        <f>ROUND(I131*H131,2)</f>
        <v>0</v>
      </c>
      <c r="K131" s="210"/>
      <c r="L131" s="44"/>
      <c r="M131" s="211" t="s">
        <v>1</v>
      </c>
      <c r="N131" s="212" t="s">
        <v>42</v>
      </c>
      <c r="O131" s="91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142</v>
      </c>
      <c r="AT131" s="215" t="s">
        <v>138</v>
      </c>
      <c r="AU131" s="215" t="s">
        <v>77</v>
      </c>
      <c r="AY131" s="17" t="s">
        <v>143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85</v>
      </c>
      <c r="BK131" s="216">
        <f>ROUND(I131*H131,2)</f>
        <v>0</v>
      </c>
      <c r="BL131" s="17" t="s">
        <v>142</v>
      </c>
      <c r="BM131" s="215" t="s">
        <v>173</v>
      </c>
    </row>
    <row r="132" s="2" customFormat="1">
      <c r="A132" s="38"/>
      <c r="B132" s="39"/>
      <c r="C132" s="40"/>
      <c r="D132" s="217" t="s">
        <v>145</v>
      </c>
      <c r="E132" s="40"/>
      <c r="F132" s="218" t="s">
        <v>174</v>
      </c>
      <c r="G132" s="40"/>
      <c r="H132" s="40"/>
      <c r="I132" s="219"/>
      <c r="J132" s="40"/>
      <c r="K132" s="40"/>
      <c r="L132" s="44"/>
      <c r="M132" s="220"/>
      <c r="N132" s="22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77</v>
      </c>
    </row>
    <row r="133" s="2" customFormat="1" ht="21.75" customHeight="1">
      <c r="A133" s="38"/>
      <c r="B133" s="39"/>
      <c r="C133" s="203" t="s">
        <v>175</v>
      </c>
      <c r="D133" s="203" t="s">
        <v>138</v>
      </c>
      <c r="E133" s="204" t="s">
        <v>176</v>
      </c>
      <c r="F133" s="205" t="s">
        <v>177</v>
      </c>
      <c r="G133" s="206" t="s">
        <v>141</v>
      </c>
      <c r="H133" s="207">
        <v>3</v>
      </c>
      <c r="I133" s="208"/>
      <c r="J133" s="209">
        <f>ROUND(I133*H133,2)</f>
        <v>0</v>
      </c>
      <c r="K133" s="210"/>
      <c r="L133" s="44"/>
      <c r="M133" s="211" t="s">
        <v>1</v>
      </c>
      <c r="N133" s="212" t="s">
        <v>42</v>
      </c>
      <c r="O133" s="91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142</v>
      </c>
      <c r="AT133" s="215" t="s">
        <v>138</v>
      </c>
      <c r="AU133" s="215" t="s">
        <v>77</v>
      </c>
      <c r="AY133" s="17" t="s">
        <v>143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85</v>
      </c>
      <c r="BK133" s="216">
        <f>ROUND(I133*H133,2)</f>
        <v>0</v>
      </c>
      <c r="BL133" s="17" t="s">
        <v>142</v>
      </c>
      <c r="BM133" s="215" t="s">
        <v>178</v>
      </c>
    </row>
    <row r="134" s="2" customFormat="1">
      <c r="A134" s="38"/>
      <c r="B134" s="39"/>
      <c r="C134" s="40"/>
      <c r="D134" s="217" t="s">
        <v>145</v>
      </c>
      <c r="E134" s="40"/>
      <c r="F134" s="218" t="s">
        <v>179</v>
      </c>
      <c r="G134" s="40"/>
      <c r="H134" s="40"/>
      <c r="I134" s="219"/>
      <c r="J134" s="40"/>
      <c r="K134" s="40"/>
      <c r="L134" s="44"/>
      <c r="M134" s="220"/>
      <c r="N134" s="22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77</v>
      </c>
    </row>
    <row r="135" s="2" customFormat="1" ht="21.75" customHeight="1">
      <c r="A135" s="38"/>
      <c r="B135" s="39"/>
      <c r="C135" s="203" t="s">
        <v>180</v>
      </c>
      <c r="D135" s="203" t="s">
        <v>138</v>
      </c>
      <c r="E135" s="204" t="s">
        <v>181</v>
      </c>
      <c r="F135" s="205" t="s">
        <v>182</v>
      </c>
      <c r="G135" s="206" t="s">
        <v>141</v>
      </c>
      <c r="H135" s="207">
        <v>1</v>
      </c>
      <c r="I135" s="208"/>
      <c r="J135" s="209">
        <f>ROUND(I135*H135,2)</f>
        <v>0</v>
      </c>
      <c r="K135" s="210"/>
      <c r="L135" s="44"/>
      <c r="M135" s="211" t="s">
        <v>1</v>
      </c>
      <c r="N135" s="212" t="s">
        <v>42</v>
      </c>
      <c r="O135" s="91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142</v>
      </c>
      <c r="AT135" s="215" t="s">
        <v>138</v>
      </c>
      <c r="AU135" s="215" t="s">
        <v>77</v>
      </c>
      <c r="AY135" s="17" t="s">
        <v>143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85</v>
      </c>
      <c r="BK135" s="216">
        <f>ROUND(I135*H135,2)</f>
        <v>0</v>
      </c>
      <c r="BL135" s="17" t="s">
        <v>142</v>
      </c>
      <c r="BM135" s="215" t="s">
        <v>183</v>
      </c>
    </row>
    <row r="136" s="2" customFormat="1">
      <c r="A136" s="38"/>
      <c r="B136" s="39"/>
      <c r="C136" s="40"/>
      <c r="D136" s="217" t="s">
        <v>145</v>
      </c>
      <c r="E136" s="40"/>
      <c r="F136" s="218" t="s">
        <v>184</v>
      </c>
      <c r="G136" s="40"/>
      <c r="H136" s="40"/>
      <c r="I136" s="219"/>
      <c r="J136" s="40"/>
      <c r="K136" s="40"/>
      <c r="L136" s="44"/>
      <c r="M136" s="220"/>
      <c r="N136" s="22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145</v>
      </c>
      <c r="AU136" s="17" t="s">
        <v>77</v>
      </c>
    </row>
    <row r="137" s="2" customFormat="1" ht="24.15" customHeight="1">
      <c r="A137" s="38"/>
      <c r="B137" s="39"/>
      <c r="C137" s="203" t="s">
        <v>185</v>
      </c>
      <c r="D137" s="203" t="s">
        <v>138</v>
      </c>
      <c r="E137" s="204" t="s">
        <v>186</v>
      </c>
      <c r="F137" s="205" t="s">
        <v>187</v>
      </c>
      <c r="G137" s="206" t="s">
        <v>188</v>
      </c>
      <c r="H137" s="207">
        <v>5</v>
      </c>
      <c r="I137" s="208"/>
      <c r="J137" s="209">
        <f>ROUND(I137*H137,2)</f>
        <v>0</v>
      </c>
      <c r="K137" s="210"/>
      <c r="L137" s="44"/>
      <c r="M137" s="211" t="s">
        <v>1</v>
      </c>
      <c r="N137" s="212" t="s">
        <v>42</v>
      </c>
      <c r="O137" s="91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142</v>
      </c>
      <c r="AT137" s="215" t="s">
        <v>138</v>
      </c>
      <c r="AU137" s="215" t="s">
        <v>77</v>
      </c>
      <c r="AY137" s="17" t="s">
        <v>143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85</v>
      </c>
      <c r="BK137" s="216">
        <f>ROUND(I137*H137,2)</f>
        <v>0</v>
      </c>
      <c r="BL137" s="17" t="s">
        <v>142</v>
      </c>
      <c r="BM137" s="215" t="s">
        <v>189</v>
      </c>
    </row>
    <row r="138" s="2" customFormat="1">
      <c r="A138" s="38"/>
      <c r="B138" s="39"/>
      <c r="C138" s="40"/>
      <c r="D138" s="217" t="s">
        <v>145</v>
      </c>
      <c r="E138" s="40"/>
      <c r="F138" s="218" t="s">
        <v>190</v>
      </c>
      <c r="G138" s="40"/>
      <c r="H138" s="40"/>
      <c r="I138" s="219"/>
      <c r="J138" s="40"/>
      <c r="K138" s="40"/>
      <c r="L138" s="44"/>
      <c r="M138" s="220"/>
      <c r="N138" s="22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77</v>
      </c>
    </row>
    <row r="139" s="2" customFormat="1" ht="33" customHeight="1">
      <c r="A139" s="38"/>
      <c r="B139" s="39"/>
      <c r="C139" s="203" t="s">
        <v>191</v>
      </c>
      <c r="D139" s="203" t="s">
        <v>138</v>
      </c>
      <c r="E139" s="204" t="s">
        <v>192</v>
      </c>
      <c r="F139" s="205" t="s">
        <v>193</v>
      </c>
      <c r="G139" s="206" t="s">
        <v>194</v>
      </c>
      <c r="H139" s="207">
        <v>1.04</v>
      </c>
      <c r="I139" s="208"/>
      <c r="J139" s="209">
        <f>ROUND(I139*H139,2)</f>
        <v>0</v>
      </c>
      <c r="K139" s="210"/>
      <c r="L139" s="44"/>
      <c r="M139" s="211" t="s">
        <v>1</v>
      </c>
      <c r="N139" s="212" t="s">
        <v>42</v>
      </c>
      <c r="O139" s="91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142</v>
      </c>
      <c r="AT139" s="215" t="s">
        <v>138</v>
      </c>
      <c r="AU139" s="215" t="s">
        <v>77</v>
      </c>
      <c r="AY139" s="17" t="s">
        <v>143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85</v>
      </c>
      <c r="BK139" s="216">
        <f>ROUND(I139*H139,2)</f>
        <v>0</v>
      </c>
      <c r="BL139" s="17" t="s">
        <v>142</v>
      </c>
      <c r="BM139" s="215" t="s">
        <v>195</v>
      </c>
    </row>
    <row r="140" s="2" customFormat="1">
      <c r="A140" s="38"/>
      <c r="B140" s="39"/>
      <c r="C140" s="40"/>
      <c r="D140" s="217" t="s">
        <v>145</v>
      </c>
      <c r="E140" s="40"/>
      <c r="F140" s="218" t="s">
        <v>196</v>
      </c>
      <c r="G140" s="40"/>
      <c r="H140" s="40"/>
      <c r="I140" s="219"/>
      <c r="J140" s="40"/>
      <c r="K140" s="40"/>
      <c r="L140" s="44"/>
      <c r="M140" s="220"/>
      <c r="N140" s="22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77</v>
      </c>
    </row>
    <row r="141" s="12" customFormat="1">
      <c r="A141" s="12"/>
      <c r="B141" s="222"/>
      <c r="C141" s="223"/>
      <c r="D141" s="217" t="s">
        <v>197</v>
      </c>
      <c r="E141" s="224" t="s">
        <v>1</v>
      </c>
      <c r="F141" s="225" t="s">
        <v>198</v>
      </c>
      <c r="G141" s="223"/>
      <c r="H141" s="226">
        <v>1.04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2" t="s">
        <v>197</v>
      </c>
      <c r="AU141" s="232" t="s">
        <v>77</v>
      </c>
      <c r="AV141" s="12" t="s">
        <v>87</v>
      </c>
      <c r="AW141" s="12" t="s">
        <v>32</v>
      </c>
      <c r="AX141" s="12" t="s">
        <v>85</v>
      </c>
      <c r="AY141" s="232" t="s">
        <v>143</v>
      </c>
    </row>
    <row r="142" s="13" customFormat="1" ht="25.92" customHeight="1">
      <c r="A142" s="13"/>
      <c r="B142" s="233"/>
      <c r="C142" s="234"/>
      <c r="D142" s="235" t="s">
        <v>76</v>
      </c>
      <c r="E142" s="236" t="s">
        <v>199</v>
      </c>
      <c r="F142" s="236" t="s">
        <v>200</v>
      </c>
      <c r="G142" s="234"/>
      <c r="H142" s="234"/>
      <c r="I142" s="237"/>
      <c r="J142" s="238">
        <f>BK142</f>
        <v>0</v>
      </c>
      <c r="K142" s="234"/>
      <c r="L142" s="239"/>
      <c r="M142" s="240"/>
      <c r="N142" s="241"/>
      <c r="O142" s="241"/>
      <c r="P142" s="242">
        <f>P143</f>
        <v>0</v>
      </c>
      <c r="Q142" s="241"/>
      <c r="R142" s="242">
        <f>R143</f>
        <v>0</v>
      </c>
      <c r="S142" s="241"/>
      <c r="T142" s="243">
        <f>T143</f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244" t="s">
        <v>85</v>
      </c>
      <c r="AT142" s="245" t="s">
        <v>76</v>
      </c>
      <c r="AU142" s="245" t="s">
        <v>77</v>
      </c>
      <c r="AY142" s="244" t="s">
        <v>143</v>
      </c>
      <c r="BK142" s="246">
        <f>BK143</f>
        <v>0</v>
      </c>
    </row>
    <row r="143" s="13" customFormat="1" ht="22.8" customHeight="1">
      <c r="A143" s="13"/>
      <c r="B143" s="233"/>
      <c r="C143" s="234"/>
      <c r="D143" s="235" t="s">
        <v>76</v>
      </c>
      <c r="E143" s="247" t="s">
        <v>201</v>
      </c>
      <c r="F143" s="247" t="s">
        <v>202</v>
      </c>
      <c r="G143" s="234"/>
      <c r="H143" s="234"/>
      <c r="I143" s="237"/>
      <c r="J143" s="248">
        <f>BK143</f>
        <v>0</v>
      </c>
      <c r="K143" s="234"/>
      <c r="L143" s="239"/>
      <c r="M143" s="240"/>
      <c r="N143" s="241"/>
      <c r="O143" s="241"/>
      <c r="P143" s="242">
        <f>SUM(P144:P145)</f>
        <v>0</v>
      </c>
      <c r="Q143" s="241"/>
      <c r="R143" s="242">
        <f>SUM(R144:R145)</f>
        <v>0</v>
      </c>
      <c r="S143" s="241"/>
      <c r="T143" s="243">
        <f>SUM(T144:T145)</f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244" t="s">
        <v>85</v>
      </c>
      <c r="AT143" s="245" t="s">
        <v>76</v>
      </c>
      <c r="AU143" s="245" t="s">
        <v>85</v>
      </c>
      <c r="AY143" s="244" t="s">
        <v>143</v>
      </c>
      <c r="BK143" s="246">
        <f>SUM(BK144:BK145)</f>
        <v>0</v>
      </c>
    </row>
    <row r="144" s="2" customFormat="1" ht="24.15" customHeight="1">
      <c r="A144" s="38"/>
      <c r="B144" s="39"/>
      <c r="C144" s="203" t="s">
        <v>8</v>
      </c>
      <c r="D144" s="203" t="s">
        <v>138</v>
      </c>
      <c r="E144" s="204" t="s">
        <v>203</v>
      </c>
      <c r="F144" s="205" t="s">
        <v>204</v>
      </c>
      <c r="G144" s="206" t="s">
        <v>194</v>
      </c>
      <c r="H144" s="207">
        <v>1.04</v>
      </c>
      <c r="I144" s="208"/>
      <c r="J144" s="209">
        <f>ROUND(I144*H144,2)</f>
        <v>0</v>
      </c>
      <c r="K144" s="210"/>
      <c r="L144" s="44"/>
      <c r="M144" s="211" t="s">
        <v>1</v>
      </c>
      <c r="N144" s="212" t="s">
        <v>42</v>
      </c>
      <c r="O144" s="91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142</v>
      </c>
      <c r="AT144" s="215" t="s">
        <v>138</v>
      </c>
      <c r="AU144" s="215" t="s">
        <v>87</v>
      </c>
      <c r="AY144" s="17" t="s">
        <v>143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85</v>
      </c>
      <c r="BK144" s="216">
        <f>ROUND(I144*H144,2)</f>
        <v>0</v>
      </c>
      <c r="BL144" s="17" t="s">
        <v>142</v>
      </c>
      <c r="BM144" s="215" t="s">
        <v>205</v>
      </c>
    </row>
    <row r="145" s="2" customFormat="1">
      <c r="A145" s="38"/>
      <c r="B145" s="39"/>
      <c r="C145" s="40"/>
      <c r="D145" s="217" t="s">
        <v>145</v>
      </c>
      <c r="E145" s="40"/>
      <c r="F145" s="218" t="s">
        <v>206</v>
      </c>
      <c r="G145" s="40"/>
      <c r="H145" s="40"/>
      <c r="I145" s="219"/>
      <c r="J145" s="40"/>
      <c r="K145" s="40"/>
      <c r="L145" s="44"/>
      <c r="M145" s="249"/>
      <c r="N145" s="250"/>
      <c r="O145" s="251"/>
      <c r="P145" s="251"/>
      <c r="Q145" s="251"/>
      <c r="R145" s="251"/>
      <c r="S145" s="251"/>
      <c r="T145" s="25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87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67"/>
      <c r="J146" s="67"/>
      <c r="K146" s="67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Ssx2YmwNHXRqqhE4qIrWomwKq13+n3uKvR1tbzi8NZ8Oak3bRlxQYIPQ1fGLtDCwMs0cZ5pBg3Pi96ui5kyxZg==" hashValue="q2eHh5I8J+t1eNx0T4CNDvLSd7daRRkibZa0k9iX8qzRJCW4zfVFsko2w7MFt/gagSFuVEO44NYAihYZmvB8bw==" algorithmName="SHA-512" password="CC35"/>
  <autoFilter ref="C117:K14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115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TGM Otrokovice - SO 800 Vegetačí úpravy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Otrokovice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ROUND((SUM(BE116:BE148)),  2)</f>
        <v>0</v>
      </c>
      <c r="G33" s="38"/>
      <c r="H33" s="38"/>
      <c r="I33" s="155">
        <v>0.20999999999999999</v>
      </c>
      <c r="J33" s="154">
        <f>ROUND(((SUM(BE116:BE148))*I33),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ROUND((SUM(BF116:BF148)),  2)</f>
        <v>0</v>
      </c>
      <c r="G34" s="38"/>
      <c r="H34" s="38"/>
      <c r="I34" s="155">
        <v>0.12</v>
      </c>
      <c r="J34" s="154">
        <f>ROUND(((SUM(BF116:BF148))*I34),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ROUND((SUM(BG116:BG148)),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ROUND((SUM(BH116:BH148)),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ROUND((SUM(BI116:BI148)),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ZŠ TGM Otrokovice - SO 800 Vegetačí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Z.02 - Ošetření stromů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</v>
      </c>
      <c r="G89" s="40"/>
      <c r="H89" s="40"/>
      <c r="I89" s="32" t="s">
        <v>22</v>
      </c>
      <c r="J89" s="79" t="str">
        <f>IF(J12="","",J12)</f>
        <v>13. 4. 2024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Mgr. Petra Šoborová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121</v>
      </c>
      <c r="D96" s="40"/>
      <c r="E96" s="40"/>
      <c r="F96" s="40"/>
      <c r="G96" s="40"/>
      <c r="H96" s="40"/>
      <c r="I96" s="40"/>
      <c r="J96" s="110">
        <f>J116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hidden="1" s="2" customFormat="1" ht="21.84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/>
    <row r="100" hidden="1"/>
    <row r="101" hidden="1"/>
    <row r="102" s="2" customFormat="1" ht="6.96" customHeight="1">
      <c r="A102" s="38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3" t="s">
        <v>125</v>
      </c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2" t="s">
        <v>16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6.5" customHeight="1">
      <c r="A106" s="38"/>
      <c r="B106" s="39"/>
      <c r="C106" s="40"/>
      <c r="D106" s="40"/>
      <c r="E106" s="174" t="str">
        <f>E7</f>
        <v>ZŠ TGM Otrokovice - SO 800 Vegetačí úpravy</v>
      </c>
      <c r="F106" s="32"/>
      <c r="G106" s="32"/>
      <c r="H106" s="32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76" t="str">
        <f>E9</f>
        <v>Z.02 - Ošetření stromů</v>
      </c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20</v>
      </c>
      <c r="D110" s="40"/>
      <c r="E110" s="40"/>
      <c r="F110" s="27" t="str">
        <f>F12</f>
        <v>Otrokovice</v>
      </c>
      <c r="G110" s="40"/>
      <c r="H110" s="40"/>
      <c r="I110" s="32" t="s">
        <v>22</v>
      </c>
      <c r="J110" s="79" t="str">
        <f>IF(J12="","",J12)</f>
        <v>13. 4. 2024</v>
      </c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2" t="s">
        <v>24</v>
      </c>
      <c r="D112" s="40"/>
      <c r="E112" s="40"/>
      <c r="F112" s="27" t="str">
        <f>E15</f>
        <v>Město Otrokovice</v>
      </c>
      <c r="G112" s="40"/>
      <c r="H112" s="40"/>
      <c r="I112" s="32" t="s">
        <v>30</v>
      </c>
      <c r="J112" s="36" t="str">
        <f>E21</f>
        <v xml:space="preserve"> 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28</v>
      </c>
      <c r="D113" s="40"/>
      <c r="E113" s="40"/>
      <c r="F113" s="27" t="str">
        <f>IF(E18="","",E18)</f>
        <v>Vyplň údaj</v>
      </c>
      <c r="G113" s="40"/>
      <c r="H113" s="40"/>
      <c r="I113" s="32" t="s">
        <v>33</v>
      </c>
      <c r="J113" s="36" t="str">
        <f>E24</f>
        <v>Ing. Mgr. Petra Šoborová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1" customFormat="1" ht="29.28" customHeight="1">
      <c r="A115" s="191"/>
      <c r="B115" s="192"/>
      <c r="C115" s="193" t="s">
        <v>126</v>
      </c>
      <c r="D115" s="194" t="s">
        <v>62</v>
      </c>
      <c r="E115" s="194" t="s">
        <v>58</v>
      </c>
      <c r="F115" s="194" t="s">
        <v>59</v>
      </c>
      <c r="G115" s="194" t="s">
        <v>127</v>
      </c>
      <c r="H115" s="194" t="s">
        <v>128</v>
      </c>
      <c r="I115" s="194" t="s">
        <v>129</v>
      </c>
      <c r="J115" s="195" t="s">
        <v>120</v>
      </c>
      <c r="K115" s="196" t="s">
        <v>130</v>
      </c>
      <c r="L115" s="197"/>
      <c r="M115" s="100" t="s">
        <v>1</v>
      </c>
      <c r="N115" s="101" t="s">
        <v>41</v>
      </c>
      <c r="O115" s="101" t="s">
        <v>131</v>
      </c>
      <c r="P115" s="101" t="s">
        <v>132</v>
      </c>
      <c r="Q115" s="101" t="s">
        <v>133</v>
      </c>
      <c r="R115" s="101" t="s">
        <v>134</v>
      </c>
      <c r="S115" s="101" t="s">
        <v>135</v>
      </c>
      <c r="T115" s="102" t="s">
        <v>136</v>
      </c>
      <c r="U115" s="191"/>
      <c r="V115" s="191"/>
      <c r="W115" s="191"/>
      <c r="X115" s="191"/>
      <c r="Y115" s="191"/>
      <c r="Z115" s="191"/>
      <c r="AA115" s="191"/>
      <c r="AB115" s="191"/>
      <c r="AC115" s="191"/>
      <c r="AD115" s="191"/>
      <c r="AE115" s="191"/>
    </row>
    <row r="116" s="2" customFormat="1" ht="22.8" customHeight="1">
      <c r="A116" s="38"/>
      <c r="B116" s="39"/>
      <c r="C116" s="107" t="s">
        <v>137</v>
      </c>
      <c r="D116" s="40"/>
      <c r="E116" s="40"/>
      <c r="F116" s="40"/>
      <c r="G116" s="40"/>
      <c r="H116" s="40"/>
      <c r="I116" s="40"/>
      <c r="J116" s="198">
        <f>BK116</f>
        <v>0</v>
      </c>
      <c r="K116" s="40"/>
      <c r="L116" s="44"/>
      <c r="M116" s="103"/>
      <c r="N116" s="199"/>
      <c r="O116" s="104"/>
      <c r="P116" s="200">
        <f>SUM(P117:P148)</f>
        <v>0</v>
      </c>
      <c r="Q116" s="104"/>
      <c r="R116" s="200">
        <f>SUM(R117:R148)</f>
        <v>0.012</v>
      </c>
      <c r="S116" s="104"/>
      <c r="T116" s="201">
        <f>SUM(T117:T148)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76</v>
      </c>
      <c r="AU116" s="17" t="s">
        <v>122</v>
      </c>
      <c r="BK116" s="202">
        <f>SUM(BK117:BK148)</f>
        <v>0</v>
      </c>
    </row>
    <row r="117" s="2" customFormat="1" ht="24.15" customHeight="1">
      <c r="A117" s="38"/>
      <c r="B117" s="39"/>
      <c r="C117" s="203" t="s">
        <v>208</v>
      </c>
      <c r="D117" s="203" t="s">
        <v>138</v>
      </c>
      <c r="E117" s="204" t="s">
        <v>166</v>
      </c>
      <c r="F117" s="205" t="s">
        <v>167</v>
      </c>
      <c r="G117" s="206" t="s">
        <v>141</v>
      </c>
      <c r="H117" s="207">
        <v>4.2000000000000002</v>
      </c>
      <c r="I117" s="208"/>
      <c r="J117" s="209">
        <f>ROUND(I117*H117,2)</f>
        <v>0</v>
      </c>
      <c r="K117" s="210"/>
      <c r="L117" s="44"/>
      <c r="M117" s="211" t="s">
        <v>1</v>
      </c>
      <c r="N117" s="212" t="s">
        <v>42</v>
      </c>
      <c r="O117" s="91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142</v>
      </c>
      <c r="AT117" s="215" t="s">
        <v>138</v>
      </c>
      <c r="AU117" s="215" t="s">
        <v>77</v>
      </c>
      <c r="AY117" s="17" t="s">
        <v>143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85</v>
      </c>
      <c r="BK117" s="216">
        <f>ROUND(I117*H117,2)</f>
        <v>0</v>
      </c>
      <c r="BL117" s="17" t="s">
        <v>142</v>
      </c>
      <c r="BM117" s="215" t="s">
        <v>209</v>
      </c>
    </row>
    <row r="118" s="2" customFormat="1">
      <c r="A118" s="38"/>
      <c r="B118" s="39"/>
      <c r="C118" s="40"/>
      <c r="D118" s="217" t="s">
        <v>145</v>
      </c>
      <c r="E118" s="40"/>
      <c r="F118" s="218" t="s">
        <v>169</v>
      </c>
      <c r="G118" s="40"/>
      <c r="H118" s="40"/>
      <c r="I118" s="219"/>
      <c r="J118" s="40"/>
      <c r="K118" s="40"/>
      <c r="L118" s="44"/>
      <c r="M118" s="220"/>
      <c r="N118" s="221"/>
      <c r="O118" s="91"/>
      <c r="P118" s="91"/>
      <c r="Q118" s="91"/>
      <c r="R118" s="91"/>
      <c r="S118" s="91"/>
      <c r="T118" s="92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145</v>
      </c>
      <c r="AU118" s="17" t="s">
        <v>77</v>
      </c>
    </row>
    <row r="119" s="2" customFormat="1">
      <c r="A119" s="38"/>
      <c r="B119" s="39"/>
      <c r="C119" s="40"/>
      <c r="D119" s="217" t="s">
        <v>210</v>
      </c>
      <c r="E119" s="40"/>
      <c r="F119" s="253" t="s">
        <v>211</v>
      </c>
      <c r="G119" s="40"/>
      <c r="H119" s="40"/>
      <c r="I119" s="219"/>
      <c r="J119" s="40"/>
      <c r="K119" s="40"/>
      <c r="L119" s="44"/>
      <c r="M119" s="220"/>
      <c r="N119" s="221"/>
      <c r="O119" s="91"/>
      <c r="P119" s="91"/>
      <c r="Q119" s="91"/>
      <c r="R119" s="91"/>
      <c r="S119" s="91"/>
      <c r="T119" s="92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210</v>
      </c>
      <c r="AU119" s="17" t="s">
        <v>77</v>
      </c>
    </row>
    <row r="120" s="12" customFormat="1">
      <c r="A120" s="12"/>
      <c r="B120" s="222"/>
      <c r="C120" s="223"/>
      <c r="D120" s="217" t="s">
        <v>197</v>
      </c>
      <c r="E120" s="223"/>
      <c r="F120" s="225" t="s">
        <v>212</v>
      </c>
      <c r="G120" s="223"/>
      <c r="H120" s="226">
        <v>4.2000000000000002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32" t="s">
        <v>197</v>
      </c>
      <c r="AU120" s="232" t="s">
        <v>77</v>
      </c>
      <c r="AV120" s="12" t="s">
        <v>87</v>
      </c>
      <c r="AW120" s="12" t="s">
        <v>4</v>
      </c>
      <c r="AX120" s="12" t="s">
        <v>85</v>
      </c>
      <c r="AY120" s="232" t="s">
        <v>143</v>
      </c>
    </row>
    <row r="121" s="2" customFormat="1" ht="24.15" customHeight="1">
      <c r="A121" s="38"/>
      <c r="B121" s="39"/>
      <c r="C121" s="203" t="s">
        <v>213</v>
      </c>
      <c r="D121" s="203" t="s">
        <v>138</v>
      </c>
      <c r="E121" s="204" t="s">
        <v>214</v>
      </c>
      <c r="F121" s="205" t="s">
        <v>215</v>
      </c>
      <c r="G121" s="206" t="s">
        <v>141</v>
      </c>
      <c r="H121" s="207">
        <v>1</v>
      </c>
      <c r="I121" s="208"/>
      <c r="J121" s="209">
        <f>ROUND(I121*H121,2)</f>
        <v>0</v>
      </c>
      <c r="K121" s="210"/>
      <c r="L121" s="44"/>
      <c r="M121" s="211" t="s">
        <v>1</v>
      </c>
      <c r="N121" s="212" t="s">
        <v>42</v>
      </c>
      <c r="O121" s="9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142</v>
      </c>
      <c r="AT121" s="215" t="s">
        <v>138</v>
      </c>
      <c r="AU121" s="215" t="s">
        <v>77</v>
      </c>
      <c r="AY121" s="17" t="s">
        <v>143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85</v>
      </c>
      <c r="BK121" s="216">
        <f>ROUND(I121*H121,2)</f>
        <v>0</v>
      </c>
      <c r="BL121" s="17" t="s">
        <v>142</v>
      </c>
      <c r="BM121" s="215" t="s">
        <v>216</v>
      </c>
    </row>
    <row r="122" s="2" customFormat="1">
      <c r="A122" s="38"/>
      <c r="B122" s="39"/>
      <c r="C122" s="40"/>
      <c r="D122" s="217" t="s">
        <v>145</v>
      </c>
      <c r="E122" s="40"/>
      <c r="F122" s="218" t="s">
        <v>217</v>
      </c>
      <c r="G122" s="40"/>
      <c r="H122" s="40"/>
      <c r="I122" s="219"/>
      <c r="J122" s="40"/>
      <c r="K122" s="40"/>
      <c r="L122" s="44"/>
      <c r="M122" s="220"/>
      <c r="N122" s="221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77</v>
      </c>
    </row>
    <row r="123" s="2" customFormat="1" ht="24.15" customHeight="1">
      <c r="A123" s="38"/>
      <c r="B123" s="39"/>
      <c r="C123" s="203" t="s">
        <v>218</v>
      </c>
      <c r="D123" s="203" t="s">
        <v>138</v>
      </c>
      <c r="E123" s="204" t="s">
        <v>219</v>
      </c>
      <c r="F123" s="205" t="s">
        <v>220</v>
      </c>
      <c r="G123" s="206" t="s">
        <v>141</v>
      </c>
      <c r="H123" s="207">
        <v>40</v>
      </c>
      <c r="I123" s="208"/>
      <c r="J123" s="209">
        <f>ROUND(I123*H123,2)</f>
        <v>0</v>
      </c>
      <c r="K123" s="210"/>
      <c r="L123" s="44"/>
      <c r="M123" s="211" t="s">
        <v>1</v>
      </c>
      <c r="N123" s="212" t="s">
        <v>42</v>
      </c>
      <c r="O123" s="91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142</v>
      </c>
      <c r="AT123" s="215" t="s">
        <v>138</v>
      </c>
      <c r="AU123" s="215" t="s">
        <v>77</v>
      </c>
      <c r="AY123" s="17" t="s">
        <v>143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85</v>
      </c>
      <c r="BK123" s="216">
        <f>ROUND(I123*H123,2)</f>
        <v>0</v>
      </c>
      <c r="BL123" s="17" t="s">
        <v>142</v>
      </c>
      <c r="BM123" s="215" t="s">
        <v>221</v>
      </c>
    </row>
    <row r="124" s="2" customFormat="1">
      <c r="A124" s="38"/>
      <c r="B124" s="39"/>
      <c r="C124" s="40"/>
      <c r="D124" s="217" t="s">
        <v>145</v>
      </c>
      <c r="E124" s="40"/>
      <c r="F124" s="218" t="s">
        <v>222</v>
      </c>
      <c r="G124" s="40"/>
      <c r="H124" s="40"/>
      <c r="I124" s="219"/>
      <c r="J124" s="40"/>
      <c r="K124" s="40"/>
      <c r="L124" s="44"/>
      <c r="M124" s="220"/>
      <c r="N124" s="22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77</v>
      </c>
    </row>
    <row r="125" s="2" customFormat="1" ht="21.75" customHeight="1">
      <c r="A125" s="38"/>
      <c r="B125" s="39"/>
      <c r="C125" s="203" t="s">
        <v>223</v>
      </c>
      <c r="D125" s="203" t="s">
        <v>138</v>
      </c>
      <c r="E125" s="204" t="s">
        <v>224</v>
      </c>
      <c r="F125" s="205" t="s">
        <v>225</v>
      </c>
      <c r="G125" s="206" t="s">
        <v>141</v>
      </c>
      <c r="H125" s="207">
        <v>5</v>
      </c>
      <c r="I125" s="208"/>
      <c r="J125" s="209">
        <f>ROUND(I125*H125,2)</f>
        <v>0</v>
      </c>
      <c r="K125" s="210"/>
      <c r="L125" s="44"/>
      <c r="M125" s="211" t="s">
        <v>1</v>
      </c>
      <c r="N125" s="212" t="s">
        <v>42</v>
      </c>
      <c r="O125" s="91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142</v>
      </c>
      <c r="AT125" s="215" t="s">
        <v>138</v>
      </c>
      <c r="AU125" s="215" t="s">
        <v>77</v>
      </c>
      <c r="AY125" s="17" t="s">
        <v>143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85</v>
      </c>
      <c r="BK125" s="216">
        <f>ROUND(I125*H125,2)</f>
        <v>0</v>
      </c>
      <c r="BL125" s="17" t="s">
        <v>142</v>
      </c>
      <c r="BM125" s="215" t="s">
        <v>226</v>
      </c>
    </row>
    <row r="126" s="2" customFormat="1">
      <c r="A126" s="38"/>
      <c r="B126" s="39"/>
      <c r="C126" s="40"/>
      <c r="D126" s="217" t="s">
        <v>145</v>
      </c>
      <c r="E126" s="40"/>
      <c r="F126" s="218" t="s">
        <v>227</v>
      </c>
      <c r="G126" s="40"/>
      <c r="H126" s="40"/>
      <c r="I126" s="219"/>
      <c r="J126" s="40"/>
      <c r="K126" s="40"/>
      <c r="L126" s="44"/>
      <c r="M126" s="220"/>
      <c r="N126" s="22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77</v>
      </c>
    </row>
    <row r="127" s="2" customFormat="1" ht="24.15" customHeight="1">
      <c r="A127" s="38"/>
      <c r="B127" s="39"/>
      <c r="C127" s="203" t="s">
        <v>228</v>
      </c>
      <c r="D127" s="203" t="s">
        <v>138</v>
      </c>
      <c r="E127" s="204" t="s">
        <v>229</v>
      </c>
      <c r="F127" s="205" t="s">
        <v>230</v>
      </c>
      <c r="G127" s="206" t="s">
        <v>141</v>
      </c>
      <c r="H127" s="207">
        <v>2</v>
      </c>
      <c r="I127" s="208"/>
      <c r="J127" s="209">
        <f>ROUND(I127*H127,2)</f>
        <v>0</v>
      </c>
      <c r="K127" s="210"/>
      <c r="L127" s="44"/>
      <c r="M127" s="211" t="s">
        <v>1</v>
      </c>
      <c r="N127" s="212" t="s">
        <v>42</v>
      </c>
      <c r="O127" s="91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142</v>
      </c>
      <c r="AT127" s="215" t="s">
        <v>138</v>
      </c>
      <c r="AU127" s="215" t="s">
        <v>77</v>
      </c>
      <c r="AY127" s="17" t="s">
        <v>143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85</v>
      </c>
      <c r="BK127" s="216">
        <f>ROUND(I127*H127,2)</f>
        <v>0</v>
      </c>
      <c r="BL127" s="17" t="s">
        <v>142</v>
      </c>
      <c r="BM127" s="215" t="s">
        <v>231</v>
      </c>
    </row>
    <row r="128" s="2" customFormat="1">
      <c r="A128" s="38"/>
      <c r="B128" s="39"/>
      <c r="C128" s="40"/>
      <c r="D128" s="217" t="s">
        <v>145</v>
      </c>
      <c r="E128" s="40"/>
      <c r="F128" s="218" t="s">
        <v>232</v>
      </c>
      <c r="G128" s="40"/>
      <c r="H128" s="40"/>
      <c r="I128" s="219"/>
      <c r="J128" s="40"/>
      <c r="K128" s="40"/>
      <c r="L128" s="44"/>
      <c r="M128" s="220"/>
      <c r="N128" s="22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77</v>
      </c>
    </row>
    <row r="129" s="2" customFormat="1" ht="24.15" customHeight="1">
      <c r="A129" s="38"/>
      <c r="B129" s="39"/>
      <c r="C129" s="203" t="s">
        <v>233</v>
      </c>
      <c r="D129" s="203" t="s">
        <v>138</v>
      </c>
      <c r="E129" s="204" t="s">
        <v>234</v>
      </c>
      <c r="F129" s="205" t="s">
        <v>235</v>
      </c>
      <c r="G129" s="206" t="s">
        <v>141</v>
      </c>
      <c r="H129" s="207">
        <v>1</v>
      </c>
      <c r="I129" s="208"/>
      <c r="J129" s="209">
        <f>ROUND(I129*H129,2)</f>
        <v>0</v>
      </c>
      <c r="K129" s="210"/>
      <c r="L129" s="44"/>
      <c r="M129" s="211" t="s">
        <v>1</v>
      </c>
      <c r="N129" s="212" t="s">
        <v>42</v>
      </c>
      <c r="O129" s="91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142</v>
      </c>
      <c r="AT129" s="215" t="s">
        <v>138</v>
      </c>
      <c r="AU129" s="215" t="s">
        <v>77</v>
      </c>
      <c r="AY129" s="17" t="s">
        <v>143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85</v>
      </c>
      <c r="BK129" s="216">
        <f>ROUND(I129*H129,2)</f>
        <v>0</v>
      </c>
      <c r="BL129" s="17" t="s">
        <v>142</v>
      </c>
      <c r="BM129" s="215" t="s">
        <v>236</v>
      </c>
    </row>
    <row r="130" s="2" customFormat="1">
      <c r="A130" s="38"/>
      <c r="B130" s="39"/>
      <c r="C130" s="40"/>
      <c r="D130" s="217" t="s">
        <v>145</v>
      </c>
      <c r="E130" s="40"/>
      <c r="F130" s="218" t="s">
        <v>237</v>
      </c>
      <c r="G130" s="40"/>
      <c r="H130" s="40"/>
      <c r="I130" s="219"/>
      <c r="J130" s="40"/>
      <c r="K130" s="40"/>
      <c r="L130" s="44"/>
      <c r="M130" s="220"/>
      <c r="N130" s="22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77</v>
      </c>
    </row>
    <row r="131" s="2" customFormat="1" ht="21.75" customHeight="1">
      <c r="A131" s="38"/>
      <c r="B131" s="39"/>
      <c r="C131" s="254" t="s">
        <v>238</v>
      </c>
      <c r="D131" s="254" t="s">
        <v>239</v>
      </c>
      <c r="E131" s="255" t="s">
        <v>240</v>
      </c>
      <c r="F131" s="256" t="s">
        <v>241</v>
      </c>
      <c r="G131" s="257" t="s">
        <v>242</v>
      </c>
      <c r="H131" s="258">
        <v>1</v>
      </c>
      <c r="I131" s="259"/>
      <c r="J131" s="260">
        <f>ROUND(I131*H131,2)</f>
        <v>0</v>
      </c>
      <c r="K131" s="261"/>
      <c r="L131" s="262"/>
      <c r="M131" s="263" t="s">
        <v>1</v>
      </c>
      <c r="N131" s="264" t="s">
        <v>42</v>
      </c>
      <c r="O131" s="91"/>
      <c r="P131" s="213">
        <f>O131*H131</f>
        <v>0</v>
      </c>
      <c r="Q131" s="213">
        <v>0.012</v>
      </c>
      <c r="R131" s="213">
        <f>Q131*H131</f>
        <v>0.012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175</v>
      </c>
      <c r="AT131" s="215" t="s">
        <v>239</v>
      </c>
      <c r="AU131" s="215" t="s">
        <v>77</v>
      </c>
      <c r="AY131" s="17" t="s">
        <v>143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85</v>
      </c>
      <c r="BK131" s="216">
        <f>ROUND(I131*H131,2)</f>
        <v>0</v>
      </c>
      <c r="BL131" s="17" t="s">
        <v>142</v>
      </c>
      <c r="BM131" s="215" t="s">
        <v>243</v>
      </c>
    </row>
    <row r="132" s="2" customFormat="1">
      <c r="A132" s="38"/>
      <c r="B132" s="39"/>
      <c r="C132" s="40"/>
      <c r="D132" s="217" t="s">
        <v>145</v>
      </c>
      <c r="E132" s="40"/>
      <c r="F132" s="218" t="s">
        <v>241</v>
      </c>
      <c r="G132" s="40"/>
      <c r="H132" s="40"/>
      <c r="I132" s="219"/>
      <c r="J132" s="40"/>
      <c r="K132" s="40"/>
      <c r="L132" s="44"/>
      <c r="M132" s="220"/>
      <c r="N132" s="22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77</v>
      </c>
    </row>
    <row r="133" s="2" customFormat="1" ht="24.15" customHeight="1">
      <c r="A133" s="38"/>
      <c r="B133" s="39"/>
      <c r="C133" s="203" t="s">
        <v>244</v>
      </c>
      <c r="D133" s="203" t="s">
        <v>138</v>
      </c>
      <c r="E133" s="204" t="s">
        <v>245</v>
      </c>
      <c r="F133" s="205" t="s">
        <v>246</v>
      </c>
      <c r="G133" s="206" t="s">
        <v>141</v>
      </c>
      <c r="H133" s="207">
        <v>2</v>
      </c>
      <c r="I133" s="208"/>
      <c r="J133" s="209">
        <f>ROUND(I133*H133,2)</f>
        <v>0</v>
      </c>
      <c r="K133" s="210"/>
      <c r="L133" s="44"/>
      <c r="M133" s="211" t="s">
        <v>1</v>
      </c>
      <c r="N133" s="212" t="s">
        <v>42</v>
      </c>
      <c r="O133" s="91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142</v>
      </c>
      <c r="AT133" s="215" t="s">
        <v>138</v>
      </c>
      <c r="AU133" s="215" t="s">
        <v>77</v>
      </c>
      <c r="AY133" s="17" t="s">
        <v>143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85</v>
      </c>
      <c r="BK133" s="216">
        <f>ROUND(I133*H133,2)</f>
        <v>0</v>
      </c>
      <c r="BL133" s="17" t="s">
        <v>142</v>
      </c>
      <c r="BM133" s="215" t="s">
        <v>247</v>
      </c>
    </row>
    <row r="134" s="2" customFormat="1">
      <c r="A134" s="38"/>
      <c r="B134" s="39"/>
      <c r="C134" s="40"/>
      <c r="D134" s="217" t="s">
        <v>145</v>
      </c>
      <c r="E134" s="40"/>
      <c r="F134" s="218" t="s">
        <v>248</v>
      </c>
      <c r="G134" s="40"/>
      <c r="H134" s="40"/>
      <c r="I134" s="219"/>
      <c r="J134" s="40"/>
      <c r="K134" s="40"/>
      <c r="L134" s="44"/>
      <c r="M134" s="220"/>
      <c r="N134" s="22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77</v>
      </c>
    </row>
    <row r="135" s="2" customFormat="1" ht="24.15" customHeight="1">
      <c r="A135" s="38"/>
      <c r="B135" s="39"/>
      <c r="C135" s="203" t="s">
        <v>249</v>
      </c>
      <c r="D135" s="203" t="s">
        <v>138</v>
      </c>
      <c r="E135" s="204" t="s">
        <v>250</v>
      </c>
      <c r="F135" s="205" t="s">
        <v>251</v>
      </c>
      <c r="G135" s="206" t="s">
        <v>141</v>
      </c>
      <c r="H135" s="207">
        <v>8</v>
      </c>
      <c r="I135" s="208"/>
      <c r="J135" s="209">
        <f>ROUND(I135*H135,2)</f>
        <v>0</v>
      </c>
      <c r="K135" s="210"/>
      <c r="L135" s="44"/>
      <c r="M135" s="211" t="s">
        <v>1</v>
      </c>
      <c r="N135" s="212" t="s">
        <v>42</v>
      </c>
      <c r="O135" s="91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142</v>
      </c>
      <c r="AT135" s="215" t="s">
        <v>138</v>
      </c>
      <c r="AU135" s="215" t="s">
        <v>77</v>
      </c>
      <c r="AY135" s="17" t="s">
        <v>143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85</v>
      </c>
      <c r="BK135" s="216">
        <f>ROUND(I135*H135,2)</f>
        <v>0</v>
      </c>
      <c r="BL135" s="17" t="s">
        <v>142</v>
      </c>
      <c r="BM135" s="215" t="s">
        <v>252</v>
      </c>
    </row>
    <row r="136" s="2" customFormat="1">
      <c r="A136" s="38"/>
      <c r="B136" s="39"/>
      <c r="C136" s="40"/>
      <c r="D136" s="217" t="s">
        <v>145</v>
      </c>
      <c r="E136" s="40"/>
      <c r="F136" s="218" t="s">
        <v>253</v>
      </c>
      <c r="G136" s="40"/>
      <c r="H136" s="40"/>
      <c r="I136" s="219"/>
      <c r="J136" s="40"/>
      <c r="K136" s="40"/>
      <c r="L136" s="44"/>
      <c r="M136" s="220"/>
      <c r="N136" s="22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145</v>
      </c>
      <c r="AU136" s="17" t="s">
        <v>77</v>
      </c>
    </row>
    <row r="137" s="2" customFormat="1" ht="24.15" customHeight="1">
      <c r="A137" s="38"/>
      <c r="B137" s="39"/>
      <c r="C137" s="203" t="s">
        <v>7</v>
      </c>
      <c r="D137" s="203" t="s">
        <v>138</v>
      </c>
      <c r="E137" s="204" t="s">
        <v>254</v>
      </c>
      <c r="F137" s="205" t="s">
        <v>255</v>
      </c>
      <c r="G137" s="206" t="s">
        <v>141</v>
      </c>
      <c r="H137" s="207">
        <v>1</v>
      </c>
      <c r="I137" s="208"/>
      <c r="J137" s="209">
        <f>ROUND(I137*H137,2)</f>
        <v>0</v>
      </c>
      <c r="K137" s="210"/>
      <c r="L137" s="44"/>
      <c r="M137" s="211" t="s">
        <v>1</v>
      </c>
      <c r="N137" s="212" t="s">
        <v>42</v>
      </c>
      <c r="O137" s="91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142</v>
      </c>
      <c r="AT137" s="215" t="s">
        <v>138</v>
      </c>
      <c r="AU137" s="215" t="s">
        <v>77</v>
      </c>
      <c r="AY137" s="17" t="s">
        <v>143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85</v>
      </c>
      <c r="BK137" s="216">
        <f>ROUND(I137*H137,2)</f>
        <v>0</v>
      </c>
      <c r="BL137" s="17" t="s">
        <v>142</v>
      </c>
      <c r="BM137" s="215" t="s">
        <v>256</v>
      </c>
    </row>
    <row r="138" s="2" customFormat="1">
      <c r="A138" s="38"/>
      <c r="B138" s="39"/>
      <c r="C138" s="40"/>
      <c r="D138" s="217" t="s">
        <v>145</v>
      </c>
      <c r="E138" s="40"/>
      <c r="F138" s="218" t="s">
        <v>257</v>
      </c>
      <c r="G138" s="40"/>
      <c r="H138" s="40"/>
      <c r="I138" s="219"/>
      <c r="J138" s="40"/>
      <c r="K138" s="40"/>
      <c r="L138" s="44"/>
      <c r="M138" s="220"/>
      <c r="N138" s="22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77</v>
      </c>
    </row>
    <row r="139" s="2" customFormat="1" ht="24.15" customHeight="1">
      <c r="A139" s="38"/>
      <c r="B139" s="39"/>
      <c r="C139" s="203" t="s">
        <v>258</v>
      </c>
      <c r="D139" s="203" t="s">
        <v>138</v>
      </c>
      <c r="E139" s="204" t="s">
        <v>259</v>
      </c>
      <c r="F139" s="205" t="s">
        <v>260</v>
      </c>
      <c r="G139" s="206" t="s">
        <v>141</v>
      </c>
      <c r="H139" s="207">
        <v>7</v>
      </c>
      <c r="I139" s="208"/>
      <c r="J139" s="209">
        <f>ROUND(I139*H139,2)</f>
        <v>0</v>
      </c>
      <c r="K139" s="210"/>
      <c r="L139" s="44"/>
      <c r="M139" s="211" t="s">
        <v>1</v>
      </c>
      <c r="N139" s="212" t="s">
        <v>42</v>
      </c>
      <c r="O139" s="91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142</v>
      </c>
      <c r="AT139" s="215" t="s">
        <v>138</v>
      </c>
      <c r="AU139" s="215" t="s">
        <v>77</v>
      </c>
      <c r="AY139" s="17" t="s">
        <v>143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85</v>
      </c>
      <c r="BK139" s="216">
        <f>ROUND(I139*H139,2)</f>
        <v>0</v>
      </c>
      <c r="BL139" s="17" t="s">
        <v>142</v>
      </c>
      <c r="BM139" s="215" t="s">
        <v>261</v>
      </c>
    </row>
    <row r="140" s="2" customFormat="1">
      <c r="A140" s="38"/>
      <c r="B140" s="39"/>
      <c r="C140" s="40"/>
      <c r="D140" s="217" t="s">
        <v>145</v>
      </c>
      <c r="E140" s="40"/>
      <c r="F140" s="218" t="s">
        <v>262</v>
      </c>
      <c r="G140" s="40"/>
      <c r="H140" s="40"/>
      <c r="I140" s="219"/>
      <c r="J140" s="40"/>
      <c r="K140" s="40"/>
      <c r="L140" s="44"/>
      <c r="M140" s="220"/>
      <c r="N140" s="22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77</v>
      </c>
    </row>
    <row r="141" s="2" customFormat="1" ht="24.15" customHeight="1">
      <c r="A141" s="38"/>
      <c r="B141" s="39"/>
      <c r="C141" s="203" t="s">
        <v>263</v>
      </c>
      <c r="D141" s="203" t="s">
        <v>138</v>
      </c>
      <c r="E141" s="204" t="s">
        <v>264</v>
      </c>
      <c r="F141" s="205" t="s">
        <v>265</v>
      </c>
      <c r="G141" s="206" t="s">
        <v>141</v>
      </c>
      <c r="H141" s="207">
        <v>3</v>
      </c>
      <c r="I141" s="208"/>
      <c r="J141" s="209">
        <f>ROUND(I141*H141,2)</f>
        <v>0</v>
      </c>
      <c r="K141" s="210"/>
      <c r="L141" s="44"/>
      <c r="M141" s="211" t="s">
        <v>1</v>
      </c>
      <c r="N141" s="212" t="s">
        <v>42</v>
      </c>
      <c r="O141" s="91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142</v>
      </c>
      <c r="AT141" s="215" t="s">
        <v>138</v>
      </c>
      <c r="AU141" s="215" t="s">
        <v>77</v>
      </c>
      <c r="AY141" s="17" t="s">
        <v>143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85</v>
      </c>
      <c r="BK141" s="216">
        <f>ROUND(I141*H141,2)</f>
        <v>0</v>
      </c>
      <c r="BL141" s="17" t="s">
        <v>142</v>
      </c>
      <c r="BM141" s="215" t="s">
        <v>266</v>
      </c>
    </row>
    <row r="142" s="2" customFormat="1">
      <c r="A142" s="38"/>
      <c r="B142" s="39"/>
      <c r="C142" s="40"/>
      <c r="D142" s="217" t="s">
        <v>145</v>
      </c>
      <c r="E142" s="40"/>
      <c r="F142" s="218" t="s">
        <v>267</v>
      </c>
      <c r="G142" s="40"/>
      <c r="H142" s="40"/>
      <c r="I142" s="219"/>
      <c r="J142" s="40"/>
      <c r="K142" s="40"/>
      <c r="L142" s="44"/>
      <c r="M142" s="220"/>
      <c r="N142" s="22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77</v>
      </c>
    </row>
    <row r="143" s="2" customFormat="1" ht="21.75" customHeight="1">
      <c r="A143" s="38"/>
      <c r="B143" s="39"/>
      <c r="C143" s="203" t="s">
        <v>268</v>
      </c>
      <c r="D143" s="203" t="s">
        <v>138</v>
      </c>
      <c r="E143" s="204" t="s">
        <v>269</v>
      </c>
      <c r="F143" s="205" t="s">
        <v>270</v>
      </c>
      <c r="G143" s="206" t="s">
        <v>141</v>
      </c>
      <c r="H143" s="207">
        <v>13</v>
      </c>
      <c r="I143" s="208"/>
      <c r="J143" s="209">
        <f>ROUND(I143*H143,2)</f>
        <v>0</v>
      </c>
      <c r="K143" s="210"/>
      <c r="L143" s="44"/>
      <c r="M143" s="211" t="s">
        <v>1</v>
      </c>
      <c r="N143" s="212" t="s">
        <v>42</v>
      </c>
      <c r="O143" s="91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142</v>
      </c>
      <c r="AT143" s="215" t="s">
        <v>138</v>
      </c>
      <c r="AU143" s="215" t="s">
        <v>77</v>
      </c>
      <c r="AY143" s="17" t="s">
        <v>143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85</v>
      </c>
      <c r="BK143" s="216">
        <f>ROUND(I143*H143,2)</f>
        <v>0</v>
      </c>
      <c r="BL143" s="17" t="s">
        <v>142</v>
      </c>
      <c r="BM143" s="215" t="s">
        <v>271</v>
      </c>
    </row>
    <row r="144" s="2" customFormat="1">
      <c r="A144" s="38"/>
      <c r="B144" s="39"/>
      <c r="C144" s="40"/>
      <c r="D144" s="217" t="s">
        <v>145</v>
      </c>
      <c r="E144" s="40"/>
      <c r="F144" s="218" t="s">
        <v>272</v>
      </c>
      <c r="G144" s="40"/>
      <c r="H144" s="40"/>
      <c r="I144" s="219"/>
      <c r="J144" s="40"/>
      <c r="K144" s="40"/>
      <c r="L144" s="44"/>
      <c r="M144" s="220"/>
      <c r="N144" s="22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145</v>
      </c>
      <c r="AU144" s="17" t="s">
        <v>77</v>
      </c>
    </row>
    <row r="145" s="2" customFormat="1" ht="24.15" customHeight="1">
      <c r="A145" s="38"/>
      <c r="B145" s="39"/>
      <c r="C145" s="203" t="s">
        <v>273</v>
      </c>
      <c r="D145" s="203" t="s">
        <v>138</v>
      </c>
      <c r="E145" s="204" t="s">
        <v>274</v>
      </c>
      <c r="F145" s="205" t="s">
        <v>275</v>
      </c>
      <c r="G145" s="206" t="s">
        <v>141</v>
      </c>
      <c r="H145" s="207">
        <v>2</v>
      </c>
      <c r="I145" s="208"/>
      <c r="J145" s="209">
        <f>ROUND(I145*H145,2)</f>
        <v>0</v>
      </c>
      <c r="K145" s="210"/>
      <c r="L145" s="44"/>
      <c r="M145" s="211" t="s">
        <v>1</v>
      </c>
      <c r="N145" s="212" t="s">
        <v>42</v>
      </c>
      <c r="O145" s="91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142</v>
      </c>
      <c r="AT145" s="215" t="s">
        <v>138</v>
      </c>
      <c r="AU145" s="215" t="s">
        <v>77</v>
      </c>
      <c r="AY145" s="17" t="s">
        <v>143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85</v>
      </c>
      <c r="BK145" s="216">
        <f>ROUND(I145*H145,2)</f>
        <v>0</v>
      </c>
      <c r="BL145" s="17" t="s">
        <v>142</v>
      </c>
      <c r="BM145" s="215" t="s">
        <v>276</v>
      </c>
    </row>
    <row r="146" s="2" customFormat="1">
      <c r="A146" s="38"/>
      <c r="B146" s="39"/>
      <c r="C146" s="40"/>
      <c r="D146" s="217" t="s">
        <v>145</v>
      </c>
      <c r="E146" s="40"/>
      <c r="F146" s="218" t="s">
        <v>277</v>
      </c>
      <c r="G146" s="40"/>
      <c r="H146" s="40"/>
      <c r="I146" s="219"/>
      <c r="J146" s="40"/>
      <c r="K146" s="40"/>
      <c r="L146" s="44"/>
      <c r="M146" s="220"/>
      <c r="N146" s="22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77</v>
      </c>
    </row>
    <row r="147" s="2" customFormat="1" ht="24.15" customHeight="1">
      <c r="A147" s="38"/>
      <c r="B147" s="39"/>
      <c r="C147" s="203" t="s">
        <v>278</v>
      </c>
      <c r="D147" s="203" t="s">
        <v>138</v>
      </c>
      <c r="E147" s="204" t="s">
        <v>279</v>
      </c>
      <c r="F147" s="205" t="s">
        <v>280</v>
      </c>
      <c r="G147" s="206" t="s">
        <v>141</v>
      </c>
      <c r="H147" s="207">
        <v>1</v>
      </c>
      <c r="I147" s="208"/>
      <c r="J147" s="209">
        <f>ROUND(I147*H147,2)</f>
        <v>0</v>
      </c>
      <c r="K147" s="210"/>
      <c r="L147" s="44"/>
      <c r="M147" s="211" t="s">
        <v>1</v>
      </c>
      <c r="N147" s="212" t="s">
        <v>42</v>
      </c>
      <c r="O147" s="91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142</v>
      </c>
      <c r="AT147" s="215" t="s">
        <v>138</v>
      </c>
      <c r="AU147" s="215" t="s">
        <v>77</v>
      </c>
      <c r="AY147" s="17" t="s">
        <v>143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85</v>
      </c>
      <c r="BK147" s="216">
        <f>ROUND(I147*H147,2)</f>
        <v>0</v>
      </c>
      <c r="BL147" s="17" t="s">
        <v>142</v>
      </c>
      <c r="BM147" s="215" t="s">
        <v>281</v>
      </c>
    </row>
    <row r="148" s="2" customFormat="1">
      <c r="A148" s="38"/>
      <c r="B148" s="39"/>
      <c r="C148" s="40"/>
      <c r="D148" s="217" t="s">
        <v>145</v>
      </c>
      <c r="E148" s="40"/>
      <c r="F148" s="218" t="s">
        <v>282</v>
      </c>
      <c r="G148" s="40"/>
      <c r="H148" s="40"/>
      <c r="I148" s="219"/>
      <c r="J148" s="40"/>
      <c r="K148" s="40"/>
      <c r="L148" s="44"/>
      <c r="M148" s="249"/>
      <c r="N148" s="250"/>
      <c r="O148" s="251"/>
      <c r="P148" s="251"/>
      <c r="Q148" s="251"/>
      <c r="R148" s="251"/>
      <c r="S148" s="251"/>
      <c r="T148" s="25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145</v>
      </c>
      <c r="AU148" s="17" t="s">
        <v>77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Kyop9j2+NH812pGlXFe7qcONl/ZPBjLN3649xzYZnmVj+6SLwYBH5kz/JTD4k4HjRPf82HZADQn//4Cj8QQF6Q==" hashValue="ZJrPT+3pSSXpPKnnpSW6LoZkmV8aGe9fQybnIp5F7kWqSqfb2XqdzrwXjhepzvfKMhPyIraIDkgqWzU447HlNA==" algorithmName="SHA-512" password="CC35"/>
  <autoFilter ref="C115:K14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115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TGM Otrokovice - SO 800 Vegetačí úpravy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Otrokovice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ROUND((SUM(BE116:BE123)),  2)</f>
        <v>0</v>
      </c>
      <c r="G33" s="38"/>
      <c r="H33" s="38"/>
      <c r="I33" s="155">
        <v>0.20999999999999999</v>
      </c>
      <c r="J33" s="154">
        <f>ROUND(((SUM(BE116:BE123))*I33),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ROUND((SUM(BF116:BF123)),  2)</f>
        <v>0</v>
      </c>
      <c r="G34" s="38"/>
      <c r="H34" s="38"/>
      <c r="I34" s="155">
        <v>0.12</v>
      </c>
      <c r="J34" s="154">
        <f>ROUND(((SUM(BF116:BF123))*I34),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ROUND((SUM(BG116:BG123)),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ROUND((SUM(BH116:BH123)),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ROUND((SUM(BI116:BI123)),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ZŠ TGM Otrokovice - SO 800 Vegetačí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Z.03 - Ochrana stromů při stavební činnosti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</v>
      </c>
      <c r="G89" s="40"/>
      <c r="H89" s="40"/>
      <c r="I89" s="32" t="s">
        <v>22</v>
      </c>
      <c r="J89" s="79" t="str">
        <f>IF(J12="","",J12)</f>
        <v>13. 4. 2024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Mgr. Petra Šoborová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121</v>
      </c>
      <c r="D96" s="40"/>
      <c r="E96" s="40"/>
      <c r="F96" s="40"/>
      <c r="G96" s="40"/>
      <c r="H96" s="40"/>
      <c r="I96" s="40"/>
      <c r="J96" s="110">
        <f>J116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hidden="1" s="2" customFormat="1" ht="21.84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/>
    <row r="100" hidden="1"/>
    <row r="101" hidden="1"/>
    <row r="102" s="2" customFormat="1" ht="6.96" customHeight="1">
      <c r="A102" s="38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3" t="s">
        <v>125</v>
      </c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2" t="s">
        <v>16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6.5" customHeight="1">
      <c r="A106" s="38"/>
      <c r="B106" s="39"/>
      <c r="C106" s="40"/>
      <c r="D106" s="40"/>
      <c r="E106" s="174" t="str">
        <f>E7</f>
        <v>ZŠ TGM Otrokovice - SO 800 Vegetačí úpravy</v>
      </c>
      <c r="F106" s="32"/>
      <c r="G106" s="32"/>
      <c r="H106" s="32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76" t="str">
        <f>E9</f>
        <v>Z.03 - Ochrana stromů při stavební činnosti</v>
      </c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20</v>
      </c>
      <c r="D110" s="40"/>
      <c r="E110" s="40"/>
      <c r="F110" s="27" t="str">
        <f>F12</f>
        <v>Otrokovice</v>
      </c>
      <c r="G110" s="40"/>
      <c r="H110" s="40"/>
      <c r="I110" s="32" t="s">
        <v>22</v>
      </c>
      <c r="J110" s="79" t="str">
        <f>IF(J12="","",J12)</f>
        <v>13. 4. 2024</v>
      </c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2" t="s">
        <v>24</v>
      </c>
      <c r="D112" s="40"/>
      <c r="E112" s="40"/>
      <c r="F112" s="27" t="str">
        <f>E15</f>
        <v>Město Otrokovice</v>
      </c>
      <c r="G112" s="40"/>
      <c r="H112" s="40"/>
      <c r="I112" s="32" t="s">
        <v>30</v>
      </c>
      <c r="J112" s="36" t="str">
        <f>E21</f>
        <v xml:space="preserve"> 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28</v>
      </c>
      <c r="D113" s="40"/>
      <c r="E113" s="40"/>
      <c r="F113" s="27" t="str">
        <f>IF(E18="","",E18)</f>
        <v>Vyplň údaj</v>
      </c>
      <c r="G113" s="40"/>
      <c r="H113" s="40"/>
      <c r="I113" s="32" t="s">
        <v>33</v>
      </c>
      <c r="J113" s="36" t="str">
        <f>E24</f>
        <v>Ing. Mgr. Petra Šoborová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1" customFormat="1" ht="29.28" customHeight="1">
      <c r="A115" s="191"/>
      <c r="B115" s="192"/>
      <c r="C115" s="193" t="s">
        <v>126</v>
      </c>
      <c r="D115" s="194" t="s">
        <v>62</v>
      </c>
      <c r="E115" s="194" t="s">
        <v>58</v>
      </c>
      <c r="F115" s="194" t="s">
        <v>59</v>
      </c>
      <c r="G115" s="194" t="s">
        <v>127</v>
      </c>
      <c r="H115" s="194" t="s">
        <v>128</v>
      </c>
      <c r="I115" s="194" t="s">
        <v>129</v>
      </c>
      <c r="J115" s="195" t="s">
        <v>120</v>
      </c>
      <c r="K115" s="196" t="s">
        <v>130</v>
      </c>
      <c r="L115" s="197"/>
      <c r="M115" s="100" t="s">
        <v>1</v>
      </c>
      <c r="N115" s="101" t="s">
        <v>41</v>
      </c>
      <c r="O115" s="101" t="s">
        <v>131</v>
      </c>
      <c r="P115" s="101" t="s">
        <v>132</v>
      </c>
      <c r="Q115" s="101" t="s">
        <v>133</v>
      </c>
      <c r="R115" s="101" t="s">
        <v>134</v>
      </c>
      <c r="S115" s="101" t="s">
        <v>135</v>
      </c>
      <c r="T115" s="102" t="s">
        <v>136</v>
      </c>
      <c r="U115" s="191"/>
      <c r="V115" s="191"/>
      <c r="W115" s="191"/>
      <c r="X115" s="191"/>
      <c r="Y115" s="191"/>
      <c r="Z115" s="191"/>
      <c r="AA115" s="191"/>
      <c r="AB115" s="191"/>
      <c r="AC115" s="191"/>
      <c r="AD115" s="191"/>
      <c r="AE115" s="191"/>
    </row>
    <row r="116" s="2" customFormat="1" ht="22.8" customHeight="1">
      <c r="A116" s="38"/>
      <c r="B116" s="39"/>
      <c r="C116" s="107" t="s">
        <v>137</v>
      </c>
      <c r="D116" s="40"/>
      <c r="E116" s="40"/>
      <c r="F116" s="40"/>
      <c r="G116" s="40"/>
      <c r="H116" s="40"/>
      <c r="I116" s="40"/>
      <c r="J116" s="198">
        <f>BK116</f>
        <v>0</v>
      </c>
      <c r="K116" s="40"/>
      <c r="L116" s="44"/>
      <c r="M116" s="103"/>
      <c r="N116" s="199"/>
      <c r="O116" s="104"/>
      <c r="P116" s="200">
        <f>SUM(P117:P123)</f>
        <v>0</v>
      </c>
      <c r="Q116" s="104"/>
      <c r="R116" s="200">
        <f>SUM(R117:R123)</f>
        <v>0.52390000000000003</v>
      </c>
      <c r="S116" s="104"/>
      <c r="T116" s="201">
        <f>SUM(T117:T123)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76</v>
      </c>
      <c r="AU116" s="17" t="s">
        <v>122</v>
      </c>
      <c r="BK116" s="202">
        <f>SUM(BK117:BK123)</f>
        <v>0</v>
      </c>
    </row>
    <row r="117" s="2" customFormat="1" ht="33" customHeight="1">
      <c r="A117" s="38"/>
      <c r="B117" s="39"/>
      <c r="C117" s="203" t="s">
        <v>284</v>
      </c>
      <c r="D117" s="203" t="s">
        <v>138</v>
      </c>
      <c r="E117" s="204" t="s">
        <v>285</v>
      </c>
      <c r="F117" s="205" t="s">
        <v>286</v>
      </c>
      <c r="G117" s="206" t="s">
        <v>287</v>
      </c>
      <c r="H117" s="207">
        <v>20</v>
      </c>
      <c r="I117" s="208"/>
      <c r="J117" s="209">
        <f>ROUND(I117*H117,2)</f>
        <v>0</v>
      </c>
      <c r="K117" s="210"/>
      <c r="L117" s="44"/>
      <c r="M117" s="211" t="s">
        <v>1</v>
      </c>
      <c r="N117" s="212" t="s">
        <v>42</v>
      </c>
      <c r="O117" s="91"/>
      <c r="P117" s="213">
        <f>O117*H117</f>
        <v>0</v>
      </c>
      <c r="Q117" s="213">
        <v>0.01125</v>
      </c>
      <c r="R117" s="213">
        <f>Q117*H117</f>
        <v>0.22499999999999998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142</v>
      </c>
      <c r="AT117" s="215" t="s">
        <v>138</v>
      </c>
      <c r="AU117" s="215" t="s">
        <v>77</v>
      </c>
      <c r="AY117" s="17" t="s">
        <v>143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85</v>
      </c>
      <c r="BK117" s="216">
        <f>ROUND(I117*H117,2)</f>
        <v>0</v>
      </c>
      <c r="BL117" s="17" t="s">
        <v>142</v>
      </c>
      <c r="BM117" s="215" t="s">
        <v>288</v>
      </c>
    </row>
    <row r="118" s="2" customFormat="1">
      <c r="A118" s="38"/>
      <c r="B118" s="39"/>
      <c r="C118" s="40"/>
      <c r="D118" s="217" t="s">
        <v>145</v>
      </c>
      <c r="E118" s="40"/>
      <c r="F118" s="218" t="s">
        <v>289</v>
      </c>
      <c r="G118" s="40"/>
      <c r="H118" s="40"/>
      <c r="I118" s="219"/>
      <c r="J118" s="40"/>
      <c r="K118" s="40"/>
      <c r="L118" s="44"/>
      <c r="M118" s="220"/>
      <c r="N118" s="221"/>
      <c r="O118" s="91"/>
      <c r="P118" s="91"/>
      <c r="Q118" s="91"/>
      <c r="R118" s="91"/>
      <c r="S118" s="91"/>
      <c r="T118" s="92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145</v>
      </c>
      <c r="AU118" s="17" t="s">
        <v>77</v>
      </c>
    </row>
    <row r="119" s="12" customFormat="1">
      <c r="A119" s="12"/>
      <c r="B119" s="222"/>
      <c r="C119" s="223"/>
      <c r="D119" s="217" t="s">
        <v>197</v>
      </c>
      <c r="E119" s="224" t="s">
        <v>1</v>
      </c>
      <c r="F119" s="225" t="s">
        <v>290</v>
      </c>
      <c r="G119" s="223"/>
      <c r="H119" s="226">
        <v>20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32" t="s">
        <v>197</v>
      </c>
      <c r="AU119" s="232" t="s">
        <v>77</v>
      </c>
      <c r="AV119" s="12" t="s">
        <v>87</v>
      </c>
      <c r="AW119" s="12" t="s">
        <v>32</v>
      </c>
      <c r="AX119" s="12" t="s">
        <v>85</v>
      </c>
      <c r="AY119" s="232" t="s">
        <v>143</v>
      </c>
    </row>
    <row r="120" s="2" customFormat="1" ht="37.8" customHeight="1">
      <c r="A120" s="38"/>
      <c r="B120" s="39"/>
      <c r="C120" s="203" t="s">
        <v>291</v>
      </c>
      <c r="D120" s="203" t="s">
        <v>138</v>
      </c>
      <c r="E120" s="204" t="s">
        <v>292</v>
      </c>
      <c r="F120" s="205" t="s">
        <v>293</v>
      </c>
      <c r="G120" s="206" t="s">
        <v>287</v>
      </c>
      <c r="H120" s="207">
        <v>20</v>
      </c>
      <c r="I120" s="208"/>
      <c r="J120" s="209">
        <f>ROUND(I120*H120,2)</f>
        <v>0</v>
      </c>
      <c r="K120" s="210"/>
      <c r="L120" s="44"/>
      <c r="M120" s="211" t="s">
        <v>1</v>
      </c>
      <c r="N120" s="212" t="s">
        <v>42</v>
      </c>
      <c r="O120" s="91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142</v>
      </c>
      <c r="AT120" s="215" t="s">
        <v>138</v>
      </c>
      <c r="AU120" s="215" t="s">
        <v>77</v>
      </c>
      <c r="AY120" s="17" t="s">
        <v>143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85</v>
      </c>
      <c r="BK120" s="216">
        <f>ROUND(I120*H120,2)</f>
        <v>0</v>
      </c>
      <c r="BL120" s="17" t="s">
        <v>142</v>
      </c>
      <c r="BM120" s="215" t="s">
        <v>294</v>
      </c>
    </row>
    <row r="121" s="2" customFormat="1">
      <c r="A121" s="38"/>
      <c r="B121" s="39"/>
      <c r="C121" s="40"/>
      <c r="D121" s="217" t="s">
        <v>145</v>
      </c>
      <c r="E121" s="40"/>
      <c r="F121" s="218" t="s">
        <v>295</v>
      </c>
      <c r="G121" s="40"/>
      <c r="H121" s="40"/>
      <c r="I121" s="219"/>
      <c r="J121" s="40"/>
      <c r="K121" s="40"/>
      <c r="L121" s="44"/>
      <c r="M121" s="220"/>
      <c r="N121" s="221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145</v>
      </c>
      <c r="AU121" s="17" t="s">
        <v>77</v>
      </c>
    </row>
    <row r="122" s="2" customFormat="1" ht="24.15" customHeight="1">
      <c r="A122" s="38"/>
      <c r="B122" s="39"/>
      <c r="C122" s="203" t="s">
        <v>296</v>
      </c>
      <c r="D122" s="203" t="s">
        <v>138</v>
      </c>
      <c r="E122" s="204" t="s">
        <v>297</v>
      </c>
      <c r="F122" s="205" t="s">
        <v>298</v>
      </c>
      <c r="G122" s="206" t="s">
        <v>141</v>
      </c>
      <c r="H122" s="207">
        <v>10</v>
      </c>
      <c r="I122" s="208"/>
      <c r="J122" s="209">
        <f>ROUND(I122*H122,2)</f>
        <v>0</v>
      </c>
      <c r="K122" s="210"/>
      <c r="L122" s="44"/>
      <c r="M122" s="211" t="s">
        <v>1</v>
      </c>
      <c r="N122" s="212" t="s">
        <v>42</v>
      </c>
      <c r="O122" s="91"/>
      <c r="P122" s="213">
        <f>O122*H122</f>
        <v>0</v>
      </c>
      <c r="Q122" s="213">
        <v>0.02989</v>
      </c>
      <c r="R122" s="213">
        <f>Q122*H122</f>
        <v>0.2989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142</v>
      </c>
      <c r="AT122" s="215" t="s">
        <v>138</v>
      </c>
      <c r="AU122" s="215" t="s">
        <v>77</v>
      </c>
      <c r="AY122" s="17" t="s">
        <v>143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85</v>
      </c>
      <c r="BK122" s="216">
        <f>ROUND(I122*H122,2)</f>
        <v>0</v>
      </c>
      <c r="BL122" s="17" t="s">
        <v>142</v>
      </c>
      <c r="BM122" s="215" t="s">
        <v>299</v>
      </c>
    </row>
    <row r="123" s="2" customFormat="1">
      <c r="A123" s="38"/>
      <c r="B123" s="39"/>
      <c r="C123" s="40"/>
      <c r="D123" s="217" t="s">
        <v>145</v>
      </c>
      <c r="E123" s="40"/>
      <c r="F123" s="218" t="s">
        <v>300</v>
      </c>
      <c r="G123" s="40"/>
      <c r="H123" s="40"/>
      <c r="I123" s="219"/>
      <c r="J123" s="40"/>
      <c r="K123" s="40"/>
      <c r="L123" s="44"/>
      <c r="M123" s="249"/>
      <c r="N123" s="250"/>
      <c r="O123" s="251"/>
      <c r="P123" s="251"/>
      <c r="Q123" s="251"/>
      <c r="R123" s="251"/>
      <c r="S123" s="251"/>
      <c r="T123" s="25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145</v>
      </c>
      <c r="AU123" s="17" t="s">
        <v>77</v>
      </c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bhHKBNE1mEWyqlPKVGqrpZLSSGTNTg/6Wy4cerg/XHd7iQvdbF7xPo7noRG355KwwWVF8L10ko3xPJ8Sw6LJKw==" hashValue="ol05m3/OLcJCqnMAzm5+oaWM9VP4lR3MEyICo9nUESbkQR0QVnxLDoyUdnTyUv7YVSOYacVh4quK3yh3y8HvJw==" algorithmName="SHA-512" password="CC35"/>
  <autoFilter ref="C115:K12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115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TGM Otrokovice - SO 800 Vegetačí úpravy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Otrokovice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ROUND((SUM(BE118:BE194)),  2)</f>
        <v>0</v>
      </c>
      <c r="G33" s="38"/>
      <c r="H33" s="38"/>
      <c r="I33" s="155">
        <v>0.20999999999999999</v>
      </c>
      <c r="J33" s="154">
        <f>ROUND(((SUM(BE118:BE194))*I33),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ROUND((SUM(BF118:BF194)),  2)</f>
        <v>0</v>
      </c>
      <c r="G34" s="38"/>
      <c r="H34" s="38"/>
      <c r="I34" s="155">
        <v>0.12</v>
      </c>
      <c r="J34" s="154">
        <f>ROUND(((SUM(BF118:BF194))*I34),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ROUND((SUM(BG118:BG194)),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ROUND((SUM(BH118:BH194)),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ROUND((SUM(BI118:BI194)),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ZŠ TGM Otrokovice - SO 800 Vegetačí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Z.04 - Stromy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</v>
      </c>
      <c r="G89" s="40"/>
      <c r="H89" s="40"/>
      <c r="I89" s="32" t="s">
        <v>22</v>
      </c>
      <c r="J89" s="79" t="str">
        <f>IF(J12="","",J12)</f>
        <v>13. 4. 2024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Mgr. Petra Šoborová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121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hidden="1" s="9" customFormat="1" ht="24.96" customHeight="1">
      <c r="A97" s="9"/>
      <c r="B97" s="179"/>
      <c r="C97" s="180"/>
      <c r="D97" s="181" t="s">
        <v>123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302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ZŠ TGM Otrokovice - SO 800 Vegetačí úpravy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Z.04 - Stromy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Otrokovice</v>
      </c>
      <c r="G112" s="40"/>
      <c r="H112" s="40"/>
      <c r="I112" s="32" t="s">
        <v>22</v>
      </c>
      <c r="J112" s="79" t="str">
        <f>IF(J12="","",J12)</f>
        <v>13. 4. 2024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Otrokovice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Ing. Mgr. Petra Šoborová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126</v>
      </c>
      <c r="D117" s="194" t="s">
        <v>62</v>
      </c>
      <c r="E117" s="194" t="s">
        <v>58</v>
      </c>
      <c r="F117" s="194" t="s">
        <v>59</v>
      </c>
      <c r="G117" s="194" t="s">
        <v>127</v>
      </c>
      <c r="H117" s="194" t="s">
        <v>128</v>
      </c>
      <c r="I117" s="194" t="s">
        <v>129</v>
      </c>
      <c r="J117" s="195" t="s">
        <v>120</v>
      </c>
      <c r="K117" s="196" t="s">
        <v>130</v>
      </c>
      <c r="L117" s="197"/>
      <c r="M117" s="100" t="s">
        <v>1</v>
      </c>
      <c r="N117" s="101" t="s">
        <v>41</v>
      </c>
      <c r="O117" s="101" t="s">
        <v>131</v>
      </c>
      <c r="P117" s="101" t="s">
        <v>132</v>
      </c>
      <c r="Q117" s="101" t="s">
        <v>133</v>
      </c>
      <c r="R117" s="101" t="s">
        <v>134</v>
      </c>
      <c r="S117" s="101" t="s">
        <v>135</v>
      </c>
      <c r="T117" s="102" t="s">
        <v>136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1.5083150000000001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76</v>
      </c>
      <c r="AU118" s="17" t="s">
        <v>122</v>
      </c>
      <c r="BK118" s="202">
        <f>BK119</f>
        <v>0</v>
      </c>
    </row>
    <row r="119" s="13" customFormat="1" ht="25.92" customHeight="1">
      <c r="A119" s="13"/>
      <c r="B119" s="233"/>
      <c r="C119" s="234"/>
      <c r="D119" s="235" t="s">
        <v>76</v>
      </c>
      <c r="E119" s="236" t="s">
        <v>199</v>
      </c>
      <c r="F119" s="236" t="s">
        <v>200</v>
      </c>
      <c r="G119" s="234"/>
      <c r="H119" s="234"/>
      <c r="I119" s="237"/>
      <c r="J119" s="238">
        <f>BK119</f>
        <v>0</v>
      </c>
      <c r="K119" s="234"/>
      <c r="L119" s="239"/>
      <c r="M119" s="240"/>
      <c r="N119" s="241"/>
      <c r="O119" s="241"/>
      <c r="P119" s="242">
        <f>P120</f>
        <v>0</v>
      </c>
      <c r="Q119" s="241"/>
      <c r="R119" s="242">
        <f>R120</f>
        <v>1.5083150000000001</v>
      </c>
      <c r="S119" s="241"/>
      <c r="T119" s="243">
        <f>T120</f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244" t="s">
        <v>85</v>
      </c>
      <c r="AT119" s="245" t="s">
        <v>76</v>
      </c>
      <c r="AU119" s="245" t="s">
        <v>77</v>
      </c>
      <c r="AY119" s="244" t="s">
        <v>143</v>
      </c>
      <c r="BK119" s="246">
        <f>BK120</f>
        <v>0</v>
      </c>
    </row>
    <row r="120" s="13" customFormat="1" ht="22.8" customHeight="1">
      <c r="A120" s="13"/>
      <c r="B120" s="233"/>
      <c r="C120" s="234"/>
      <c r="D120" s="235" t="s">
        <v>76</v>
      </c>
      <c r="E120" s="247" t="s">
        <v>303</v>
      </c>
      <c r="F120" s="247" t="s">
        <v>1</v>
      </c>
      <c r="G120" s="234"/>
      <c r="H120" s="234"/>
      <c r="I120" s="237"/>
      <c r="J120" s="248">
        <f>BK120</f>
        <v>0</v>
      </c>
      <c r="K120" s="234"/>
      <c r="L120" s="239"/>
      <c r="M120" s="240"/>
      <c r="N120" s="241"/>
      <c r="O120" s="241"/>
      <c r="P120" s="242">
        <f>SUM(P121:P194)</f>
        <v>0</v>
      </c>
      <c r="Q120" s="241"/>
      <c r="R120" s="242">
        <f>SUM(R121:R194)</f>
        <v>1.5083150000000001</v>
      </c>
      <c r="S120" s="241"/>
      <c r="T120" s="243">
        <f>SUM(T121:T194)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244" t="s">
        <v>85</v>
      </c>
      <c r="AT120" s="245" t="s">
        <v>76</v>
      </c>
      <c r="AU120" s="245" t="s">
        <v>85</v>
      </c>
      <c r="AY120" s="244" t="s">
        <v>143</v>
      </c>
      <c r="BK120" s="246">
        <f>SUM(BK121:BK194)</f>
        <v>0</v>
      </c>
    </row>
    <row r="121" s="2" customFormat="1" ht="24.15" customHeight="1">
      <c r="A121" s="38"/>
      <c r="B121" s="39"/>
      <c r="C121" s="203" t="s">
        <v>304</v>
      </c>
      <c r="D121" s="203" t="s">
        <v>138</v>
      </c>
      <c r="E121" s="204" t="s">
        <v>305</v>
      </c>
      <c r="F121" s="205" t="s">
        <v>306</v>
      </c>
      <c r="G121" s="206" t="s">
        <v>141</v>
      </c>
      <c r="H121" s="207">
        <v>21</v>
      </c>
      <c r="I121" s="208"/>
      <c r="J121" s="209">
        <f>ROUND(I121*H121,2)</f>
        <v>0</v>
      </c>
      <c r="K121" s="210"/>
      <c r="L121" s="44"/>
      <c r="M121" s="211" t="s">
        <v>1</v>
      </c>
      <c r="N121" s="212" t="s">
        <v>42</v>
      </c>
      <c r="O121" s="9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142</v>
      </c>
      <c r="AT121" s="215" t="s">
        <v>138</v>
      </c>
      <c r="AU121" s="215" t="s">
        <v>87</v>
      </c>
      <c r="AY121" s="17" t="s">
        <v>143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85</v>
      </c>
      <c r="BK121" s="216">
        <f>ROUND(I121*H121,2)</f>
        <v>0</v>
      </c>
      <c r="BL121" s="17" t="s">
        <v>142</v>
      </c>
      <c r="BM121" s="215" t="s">
        <v>307</v>
      </c>
    </row>
    <row r="122" s="2" customFormat="1">
      <c r="A122" s="38"/>
      <c r="B122" s="39"/>
      <c r="C122" s="40"/>
      <c r="D122" s="217" t="s">
        <v>145</v>
      </c>
      <c r="E122" s="40"/>
      <c r="F122" s="218" t="s">
        <v>308</v>
      </c>
      <c r="G122" s="40"/>
      <c r="H122" s="40"/>
      <c r="I122" s="219"/>
      <c r="J122" s="40"/>
      <c r="K122" s="40"/>
      <c r="L122" s="44"/>
      <c r="M122" s="220"/>
      <c r="N122" s="221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87</v>
      </c>
    </row>
    <row r="123" s="2" customFormat="1" ht="24.15" customHeight="1">
      <c r="A123" s="38"/>
      <c r="B123" s="39"/>
      <c r="C123" s="254" t="s">
        <v>309</v>
      </c>
      <c r="D123" s="254" t="s">
        <v>239</v>
      </c>
      <c r="E123" s="255" t="s">
        <v>310</v>
      </c>
      <c r="F123" s="256" t="s">
        <v>311</v>
      </c>
      <c r="G123" s="257" t="s">
        <v>141</v>
      </c>
      <c r="H123" s="258">
        <v>1</v>
      </c>
      <c r="I123" s="259"/>
      <c r="J123" s="260">
        <f>ROUND(I123*H123,2)</f>
        <v>0</v>
      </c>
      <c r="K123" s="261"/>
      <c r="L123" s="262"/>
      <c r="M123" s="263" t="s">
        <v>1</v>
      </c>
      <c r="N123" s="264" t="s">
        <v>42</v>
      </c>
      <c r="O123" s="91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175</v>
      </c>
      <c r="AT123" s="215" t="s">
        <v>239</v>
      </c>
      <c r="AU123" s="215" t="s">
        <v>87</v>
      </c>
      <c r="AY123" s="17" t="s">
        <v>143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85</v>
      </c>
      <c r="BK123" s="216">
        <f>ROUND(I123*H123,2)</f>
        <v>0</v>
      </c>
      <c r="BL123" s="17" t="s">
        <v>142</v>
      </c>
      <c r="BM123" s="215" t="s">
        <v>312</v>
      </c>
    </row>
    <row r="124" s="2" customFormat="1" ht="24.15" customHeight="1">
      <c r="A124" s="38"/>
      <c r="B124" s="39"/>
      <c r="C124" s="254" t="s">
        <v>313</v>
      </c>
      <c r="D124" s="254" t="s">
        <v>239</v>
      </c>
      <c r="E124" s="255" t="s">
        <v>314</v>
      </c>
      <c r="F124" s="256" t="s">
        <v>315</v>
      </c>
      <c r="G124" s="257" t="s">
        <v>141</v>
      </c>
      <c r="H124" s="258">
        <v>3</v>
      </c>
      <c r="I124" s="259"/>
      <c r="J124" s="260">
        <f>ROUND(I124*H124,2)</f>
        <v>0</v>
      </c>
      <c r="K124" s="261"/>
      <c r="L124" s="262"/>
      <c r="M124" s="263" t="s">
        <v>1</v>
      </c>
      <c r="N124" s="264" t="s">
        <v>42</v>
      </c>
      <c r="O124" s="91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175</v>
      </c>
      <c r="AT124" s="215" t="s">
        <v>239</v>
      </c>
      <c r="AU124" s="215" t="s">
        <v>87</v>
      </c>
      <c r="AY124" s="17" t="s">
        <v>143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85</v>
      </c>
      <c r="BK124" s="216">
        <f>ROUND(I124*H124,2)</f>
        <v>0</v>
      </c>
      <c r="BL124" s="17" t="s">
        <v>142</v>
      </c>
      <c r="BM124" s="215" t="s">
        <v>316</v>
      </c>
    </row>
    <row r="125" s="2" customFormat="1" ht="24.15" customHeight="1">
      <c r="A125" s="38"/>
      <c r="B125" s="39"/>
      <c r="C125" s="254" t="s">
        <v>317</v>
      </c>
      <c r="D125" s="254" t="s">
        <v>239</v>
      </c>
      <c r="E125" s="255" t="s">
        <v>318</v>
      </c>
      <c r="F125" s="256" t="s">
        <v>319</v>
      </c>
      <c r="G125" s="257" t="s">
        <v>141</v>
      </c>
      <c r="H125" s="258">
        <v>2</v>
      </c>
      <c r="I125" s="259"/>
      <c r="J125" s="260">
        <f>ROUND(I125*H125,2)</f>
        <v>0</v>
      </c>
      <c r="K125" s="261"/>
      <c r="L125" s="262"/>
      <c r="M125" s="263" t="s">
        <v>1</v>
      </c>
      <c r="N125" s="264" t="s">
        <v>42</v>
      </c>
      <c r="O125" s="91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175</v>
      </c>
      <c r="AT125" s="215" t="s">
        <v>239</v>
      </c>
      <c r="AU125" s="215" t="s">
        <v>87</v>
      </c>
      <c r="AY125" s="17" t="s">
        <v>143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85</v>
      </c>
      <c r="BK125" s="216">
        <f>ROUND(I125*H125,2)</f>
        <v>0</v>
      </c>
      <c r="BL125" s="17" t="s">
        <v>142</v>
      </c>
      <c r="BM125" s="215" t="s">
        <v>320</v>
      </c>
    </row>
    <row r="126" s="2" customFormat="1" ht="24.15" customHeight="1">
      <c r="A126" s="38"/>
      <c r="B126" s="39"/>
      <c r="C126" s="254" t="s">
        <v>321</v>
      </c>
      <c r="D126" s="254" t="s">
        <v>239</v>
      </c>
      <c r="E126" s="255" t="s">
        <v>322</v>
      </c>
      <c r="F126" s="256" t="s">
        <v>323</v>
      </c>
      <c r="G126" s="257" t="s">
        <v>141</v>
      </c>
      <c r="H126" s="258">
        <v>11</v>
      </c>
      <c r="I126" s="259"/>
      <c r="J126" s="260">
        <f>ROUND(I126*H126,2)</f>
        <v>0</v>
      </c>
      <c r="K126" s="261"/>
      <c r="L126" s="262"/>
      <c r="M126" s="263" t="s">
        <v>1</v>
      </c>
      <c r="N126" s="264" t="s">
        <v>42</v>
      </c>
      <c r="O126" s="91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175</v>
      </c>
      <c r="AT126" s="215" t="s">
        <v>239</v>
      </c>
      <c r="AU126" s="215" t="s">
        <v>87</v>
      </c>
      <c r="AY126" s="17" t="s">
        <v>143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85</v>
      </c>
      <c r="BK126" s="216">
        <f>ROUND(I126*H126,2)</f>
        <v>0</v>
      </c>
      <c r="BL126" s="17" t="s">
        <v>142</v>
      </c>
      <c r="BM126" s="215" t="s">
        <v>324</v>
      </c>
    </row>
    <row r="127" s="2" customFormat="1" ht="16.5" customHeight="1">
      <c r="A127" s="38"/>
      <c r="B127" s="39"/>
      <c r="C127" s="254" t="s">
        <v>325</v>
      </c>
      <c r="D127" s="254" t="s">
        <v>239</v>
      </c>
      <c r="E127" s="255" t="s">
        <v>326</v>
      </c>
      <c r="F127" s="256" t="s">
        <v>327</v>
      </c>
      <c r="G127" s="257" t="s">
        <v>141</v>
      </c>
      <c r="H127" s="258">
        <v>1</v>
      </c>
      <c r="I127" s="259"/>
      <c r="J127" s="260">
        <f>ROUND(I127*H127,2)</f>
        <v>0</v>
      </c>
      <c r="K127" s="261"/>
      <c r="L127" s="262"/>
      <c r="M127" s="263" t="s">
        <v>1</v>
      </c>
      <c r="N127" s="264" t="s">
        <v>42</v>
      </c>
      <c r="O127" s="91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175</v>
      </c>
      <c r="AT127" s="215" t="s">
        <v>239</v>
      </c>
      <c r="AU127" s="215" t="s">
        <v>87</v>
      </c>
      <c r="AY127" s="17" t="s">
        <v>143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85</v>
      </c>
      <c r="BK127" s="216">
        <f>ROUND(I127*H127,2)</f>
        <v>0</v>
      </c>
      <c r="BL127" s="17" t="s">
        <v>142</v>
      </c>
      <c r="BM127" s="215" t="s">
        <v>328</v>
      </c>
    </row>
    <row r="128" s="2" customFormat="1" ht="16.5" customHeight="1">
      <c r="A128" s="38"/>
      <c r="B128" s="39"/>
      <c r="C128" s="254" t="s">
        <v>329</v>
      </c>
      <c r="D128" s="254" t="s">
        <v>239</v>
      </c>
      <c r="E128" s="255" t="s">
        <v>330</v>
      </c>
      <c r="F128" s="256" t="s">
        <v>331</v>
      </c>
      <c r="G128" s="257" t="s">
        <v>141</v>
      </c>
      <c r="H128" s="258">
        <v>1</v>
      </c>
      <c r="I128" s="259"/>
      <c r="J128" s="260">
        <f>ROUND(I128*H128,2)</f>
        <v>0</v>
      </c>
      <c r="K128" s="261"/>
      <c r="L128" s="262"/>
      <c r="M128" s="263" t="s">
        <v>1</v>
      </c>
      <c r="N128" s="264" t="s">
        <v>42</v>
      </c>
      <c r="O128" s="91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175</v>
      </c>
      <c r="AT128" s="215" t="s">
        <v>239</v>
      </c>
      <c r="AU128" s="215" t="s">
        <v>87</v>
      </c>
      <c r="AY128" s="17" t="s">
        <v>143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85</v>
      </c>
      <c r="BK128" s="216">
        <f>ROUND(I128*H128,2)</f>
        <v>0</v>
      </c>
      <c r="BL128" s="17" t="s">
        <v>142</v>
      </c>
      <c r="BM128" s="215" t="s">
        <v>332</v>
      </c>
    </row>
    <row r="129" s="2" customFormat="1" ht="16.5" customHeight="1">
      <c r="A129" s="38"/>
      <c r="B129" s="39"/>
      <c r="C129" s="254" t="s">
        <v>333</v>
      </c>
      <c r="D129" s="254" t="s">
        <v>239</v>
      </c>
      <c r="E129" s="255" t="s">
        <v>334</v>
      </c>
      <c r="F129" s="256" t="s">
        <v>335</v>
      </c>
      <c r="G129" s="257" t="s">
        <v>141</v>
      </c>
      <c r="H129" s="258">
        <v>1</v>
      </c>
      <c r="I129" s="259"/>
      <c r="J129" s="260">
        <f>ROUND(I129*H129,2)</f>
        <v>0</v>
      </c>
      <c r="K129" s="261"/>
      <c r="L129" s="262"/>
      <c r="M129" s="263" t="s">
        <v>1</v>
      </c>
      <c r="N129" s="264" t="s">
        <v>42</v>
      </c>
      <c r="O129" s="91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175</v>
      </c>
      <c r="AT129" s="215" t="s">
        <v>239</v>
      </c>
      <c r="AU129" s="215" t="s">
        <v>87</v>
      </c>
      <c r="AY129" s="17" t="s">
        <v>143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85</v>
      </c>
      <c r="BK129" s="216">
        <f>ROUND(I129*H129,2)</f>
        <v>0</v>
      </c>
      <c r="BL129" s="17" t="s">
        <v>142</v>
      </c>
      <c r="BM129" s="215" t="s">
        <v>336</v>
      </c>
    </row>
    <row r="130" s="2" customFormat="1" ht="16.5" customHeight="1">
      <c r="A130" s="38"/>
      <c r="B130" s="39"/>
      <c r="C130" s="254" t="s">
        <v>337</v>
      </c>
      <c r="D130" s="254" t="s">
        <v>239</v>
      </c>
      <c r="E130" s="255" t="s">
        <v>338</v>
      </c>
      <c r="F130" s="256" t="s">
        <v>339</v>
      </c>
      <c r="G130" s="257" t="s">
        <v>141</v>
      </c>
      <c r="H130" s="258">
        <v>1</v>
      </c>
      <c r="I130" s="259"/>
      <c r="J130" s="260">
        <f>ROUND(I130*H130,2)</f>
        <v>0</v>
      </c>
      <c r="K130" s="261"/>
      <c r="L130" s="262"/>
      <c r="M130" s="263" t="s">
        <v>1</v>
      </c>
      <c r="N130" s="264" t="s">
        <v>42</v>
      </c>
      <c r="O130" s="91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175</v>
      </c>
      <c r="AT130" s="215" t="s">
        <v>239</v>
      </c>
      <c r="AU130" s="215" t="s">
        <v>87</v>
      </c>
      <c r="AY130" s="17" t="s">
        <v>143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85</v>
      </c>
      <c r="BK130" s="216">
        <f>ROUND(I130*H130,2)</f>
        <v>0</v>
      </c>
      <c r="BL130" s="17" t="s">
        <v>142</v>
      </c>
      <c r="BM130" s="215" t="s">
        <v>340</v>
      </c>
    </row>
    <row r="131" s="2" customFormat="1" ht="37.8" customHeight="1">
      <c r="A131" s="38"/>
      <c r="B131" s="39"/>
      <c r="C131" s="203" t="s">
        <v>341</v>
      </c>
      <c r="D131" s="203" t="s">
        <v>138</v>
      </c>
      <c r="E131" s="204" t="s">
        <v>342</v>
      </c>
      <c r="F131" s="205" t="s">
        <v>343</v>
      </c>
      <c r="G131" s="206" t="s">
        <v>141</v>
      </c>
      <c r="H131" s="207">
        <v>18</v>
      </c>
      <c r="I131" s="208"/>
      <c r="J131" s="209">
        <f>ROUND(I131*H131,2)</f>
        <v>0</v>
      </c>
      <c r="K131" s="210"/>
      <c r="L131" s="44"/>
      <c r="M131" s="211" t="s">
        <v>1</v>
      </c>
      <c r="N131" s="212" t="s">
        <v>42</v>
      </c>
      <c r="O131" s="91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142</v>
      </c>
      <c r="AT131" s="215" t="s">
        <v>138</v>
      </c>
      <c r="AU131" s="215" t="s">
        <v>87</v>
      </c>
      <c r="AY131" s="17" t="s">
        <v>143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85</v>
      </c>
      <c r="BK131" s="216">
        <f>ROUND(I131*H131,2)</f>
        <v>0</v>
      </c>
      <c r="BL131" s="17" t="s">
        <v>142</v>
      </c>
      <c r="BM131" s="215" t="s">
        <v>344</v>
      </c>
    </row>
    <row r="132" s="2" customFormat="1">
      <c r="A132" s="38"/>
      <c r="B132" s="39"/>
      <c r="C132" s="40"/>
      <c r="D132" s="217" t="s">
        <v>145</v>
      </c>
      <c r="E132" s="40"/>
      <c r="F132" s="218" t="s">
        <v>345</v>
      </c>
      <c r="G132" s="40"/>
      <c r="H132" s="40"/>
      <c r="I132" s="219"/>
      <c r="J132" s="40"/>
      <c r="K132" s="40"/>
      <c r="L132" s="44"/>
      <c r="M132" s="220"/>
      <c r="N132" s="22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87</v>
      </c>
    </row>
    <row r="133" s="2" customFormat="1" ht="37.8" customHeight="1">
      <c r="A133" s="38"/>
      <c r="B133" s="39"/>
      <c r="C133" s="203" t="s">
        <v>346</v>
      </c>
      <c r="D133" s="203" t="s">
        <v>138</v>
      </c>
      <c r="E133" s="204" t="s">
        <v>347</v>
      </c>
      <c r="F133" s="205" t="s">
        <v>348</v>
      </c>
      <c r="G133" s="206" t="s">
        <v>141</v>
      </c>
      <c r="H133" s="207">
        <v>3</v>
      </c>
      <c r="I133" s="208"/>
      <c r="J133" s="209">
        <f>ROUND(I133*H133,2)</f>
        <v>0</v>
      </c>
      <c r="K133" s="210"/>
      <c r="L133" s="44"/>
      <c r="M133" s="211" t="s">
        <v>1</v>
      </c>
      <c r="N133" s="212" t="s">
        <v>42</v>
      </c>
      <c r="O133" s="91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142</v>
      </c>
      <c r="AT133" s="215" t="s">
        <v>138</v>
      </c>
      <c r="AU133" s="215" t="s">
        <v>87</v>
      </c>
      <c r="AY133" s="17" t="s">
        <v>143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85</v>
      </c>
      <c r="BK133" s="216">
        <f>ROUND(I133*H133,2)</f>
        <v>0</v>
      </c>
      <c r="BL133" s="17" t="s">
        <v>142</v>
      </c>
      <c r="BM133" s="215" t="s">
        <v>349</v>
      </c>
    </row>
    <row r="134" s="2" customFormat="1">
      <c r="A134" s="38"/>
      <c r="B134" s="39"/>
      <c r="C134" s="40"/>
      <c r="D134" s="217" t="s">
        <v>145</v>
      </c>
      <c r="E134" s="40"/>
      <c r="F134" s="218" t="s">
        <v>350</v>
      </c>
      <c r="G134" s="40"/>
      <c r="H134" s="40"/>
      <c r="I134" s="219"/>
      <c r="J134" s="40"/>
      <c r="K134" s="40"/>
      <c r="L134" s="44"/>
      <c r="M134" s="220"/>
      <c r="N134" s="22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87</v>
      </c>
    </row>
    <row r="135" s="2" customFormat="1" ht="16.5" customHeight="1">
      <c r="A135" s="38"/>
      <c r="B135" s="39"/>
      <c r="C135" s="254" t="s">
        <v>351</v>
      </c>
      <c r="D135" s="254" t="s">
        <v>239</v>
      </c>
      <c r="E135" s="255" t="s">
        <v>352</v>
      </c>
      <c r="F135" s="256" t="s">
        <v>353</v>
      </c>
      <c r="G135" s="257" t="s">
        <v>354</v>
      </c>
      <c r="H135" s="258">
        <v>4.2000000000000002</v>
      </c>
      <c r="I135" s="259"/>
      <c r="J135" s="260">
        <f>ROUND(I135*H135,2)</f>
        <v>0</v>
      </c>
      <c r="K135" s="261"/>
      <c r="L135" s="262"/>
      <c r="M135" s="263" t="s">
        <v>1</v>
      </c>
      <c r="N135" s="264" t="s">
        <v>42</v>
      </c>
      <c r="O135" s="91"/>
      <c r="P135" s="213">
        <f>O135*H135</f>
        <v>0</v>
      </c>
      <c r="Q135" s="213">
        <v>0.22</v>
      </c>
      <c r="R135" s="213">
        <f>Q135*H135</f>
        <v>0.92400000000000004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175</v>
      </c>
      <c r="AT135" s="215" t="s">
        <v>239</v>
      </c>
      <c r="AU135" s="215" t="s">
        <v>87</v>
      </c>
      <c r="AY135" s="17" t="s">
        <v>143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85</v>
      </c>
      <c r="BK135" s="216">
        <f>ROUND(I135*H135,2)</f>
        <v>0</v>
      </c>
      <c r="BL135" s="17" t="s">
        <v>142</v>
      </c>
      <c r="BM135" s="215" t="s">
        <v>355</v>
      </c>
    </row>
    <row r="136" s="2" customFormat="1">
      <c r="A136" s="38"/>
      <c r="B136" s="39"/>
      <c r="C136" s="40"/>
      <c r="D136" s="217" t="s">
        <v>145</v>
      </c>
      <c r="E136" s="40"/>
      <c r="F136" s="218" t="s">
        <v>353</v>
      </c>
      <c r="G136" s="40"/>
      <c r="H136" s="40"/>
      <c r="I136" s="219"/>
      <c r="J136" s="40"/>
      <c r="K136" s="40"/>
      <c r="L136" s="44"/>
      <c r="M136" s="220"/>
      <c r="N136" s="22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145</v>
      </c>
      <c r="AU136" s="17" t="s">
        <v>87</v>
      </c>
    </row>
    <row r="137" s="12" customFormat="1">
      <c r="A137" s="12"/>
      <c r="B137" s="222"/>
      <c r="C137" s="223"/>
      <c r="D137" s="217" t="s">
        <v>197</v>
      </c>
      <c r="E137" s="223"/>
      <c r="F137" s="225" t="s">
        <v>356</v>
      </c>
      <c r="G137" s="223"/>
      <c r="H137" s="226">
        <v>4.2000000000000002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2" t="s">
        <v>197</v>
      </c>
      <c r="AU137" s="232" t="s">
        <v>87</v>
      </c>
      <c r="AV137" s="12" t="s">
        <v>87</v>
      </c>
      <c r="AW137" s="12" t="s">
        <v>4</v>
      </c>
      <c r="AX137" s="12" t="s">
        <v>85</v>
      </c>
      <c r="AY137" s="232" t="s">
        <v>143</v>
      </c>
    </row>
    <row r="138" s="2" customFormat="1" ht="33" customHeight="1">
      <c r="A138" s="38"/>
      <c r="B138" s="39"/>
      <c r="C138" s="203" t="s">
        <v>357</v>
      </c>
      <c r="D138" s="203" t="s">
        <v>138</v>
      </c>
      <c r="E138" s="204" t="s">
        <v>358</v>
      </c>
      <c r="F138" s="205" t="s">
        <v>359</v>
      </c>
      <c r="G138" s="206" t="s">
        <v>141</v>
      </c>
      <c r="H138" s="207">
        <v>21</v>
      </c>
      <c r="I138" s="208"/>
      <c r="J138" s="209">
        <f>ROUND(I138*H138,2)</f>
        <v>0</v>
      </c>
      <c r="K138" s="210"/>
      <c r="L138" s="44"/>
      <c r="M138" s="211" t="s">
        <v>1</v>
      </c>
      <c r="N138" s="212" t="s">
        <v>42</v>
      </c>
      <c r="O138" s="91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142</v>
      </c>
      <c r="AT138" s="215" t="s">
        <v>138</v>
      </c>
      <c r="AU138" s="215" t="s">
        <v>87</v>
      </c>
      <c r="AY138" s="17" t="s">
        <v>143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85</v>
      </c>
      <c r="BK138" s="216">
        <f>ROUND(I138*H138,2)</f>
        <v>0</v>
      </c>
      <c r="BL138" s="17" t="s">
        <v>142</v>
      </c>
      <c r="BM138" s="215" t="s">
        <v>360</v>
      </c>
    </row>
    <row r="139" s="2" customFormat="1">
      <c r="A139" s="38"/>
      <c r="B139" s="39"/>
      <c r="C139" s="40"/>
      <c r="D139" s="217" t="s">
        <v>145</v>
      </c>
      <c r="E139" s="40"/>
      <c r="F139" s="218" t="s">
        <v>361</v>
      </c>
      <c r="G139" s="40"/>
      <c r="H139" s="40"/>
      <c r="I139" s="219"/>
      <c r="J139" s="40"/>
      <c r="K139" s="40"/>
      <c r="L139" s="44"/>
      <c r="M139" s="220"/>
      <c r="N139" s="22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87</v>
      </c>
    </row>
    <row r="140" s="2" customFormat="1" ht="33" customHeight="1">
      <c r="A140" s="38"/>
      <c r="B140" s="39"/>
      <c r="C140" s="203" t="s">
        <v>362</v>
      </c>
      <c r="D140" s="203" t="s">
        <v>138</v>
      </c>
      <c r="E140" s="204" t="s">
        <v>363</v>
      </c>
      <c r="F140" s="205" t="s">
        <v>364</v>
      </c>
      <c r="G140" s="206" t="s">
        <v>141</v>
      </c>
      <c r="H140" s="207">
        <v>18</v>
      </c>
      <c r="I140" s="208"/>
      <c r="J140" s="209">
        <f>ROUND(I140*H140,2)</f>
        <v>0</v>
      </c>
      <c r="K140" s="210"/>
      <c r="L140" s="44"/>
      <c r="M140" s="211" t="s">
        <v>1</v>
      </c>
      <c r="N140" s="212" t="s">
        <v>42</v>
      </c>
      <c r="O140" s="91"/>
      <c r="P140" s="213">
        <f>O140*H140</f>
        <v>0</v>
      </c>
      <c r="Q140" s="213">
        <v>6.0000000000000002E-05</v>
      </c>
      <c r="R140" s="213">
        <f>Q140*H140</f>
        <v>0.00108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142</v>
      </c>
      <c r="AT140" s="215" t="s">
        <v>138</v>
      </c>
      <c r="AU140" s="215" t="s">
        <v>87</v>
      </c>
      <c r="AY140" s="17" t="s">
        <v>143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85</v>
      </c>
      <c r="BK140" s="216">
        <f>ROUND(I140*H140,2)</f>
        <v>0</v>
      </c>
      <c r="BL140" s="17" t="s">
        <v>142</v>
      </c>
      <c r="BM140" s="215" t="s">
        <v>365</v>
      </c>
    </row>
    <row r="141" s="2" customFormat="1">
      <c r="A141" s="38"/>
      <c r="B141" s="39"/>
      <c r="C141" s="40"/>
      <c r="D141" s="217" t="s">
        <v>145</v>
      </c>
      <c r="E141" s="40"/>
      <c r="F141" s="218" t="s">
        <v>366</v>
      </c>
      <c r="G141" s="40"/>
      <c r="H141" s="40"/>
      <c r="I141" s="219"/>
      <c r="J141" s="40"/>
      <c r="K141" s="40"/>
      <c r="L141" s="44"/>
      <c r="M141" s="220"/>
      <c r="N141" s="22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87</v>
      </c>
    </row>
    <row r="142" s="12" customFormat="1">
      <c r="A142" s="12"/>
      <c r="B142" s="222"/>
      <c r="C142" s="223"/>
      <c r="D142" s="217" t="s">
        <v>197</v>
      </c>
      <c r="E142" s="224" t="s">
        <v>1</v>
      </c>
      <c r="F142" s="225" t="s">
        <v>238</v>
      </c>
      <c r="G142" s="223"/>
      <c r="H142" s="226">
        <v>18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2" t="s">
        <v>197</v>
      </c>
      <c r="AU142" s="232" t="s">
        <v>87</v>
      </c>
      <c r="AV142" s="12" t="s">
        <v>87</v>
      </c>
      <c r="AW142" s="12" t="s">
        <v>32</v>
      </c>
      <c r="AX142" s="12" t="s">
        <v>85</v>
      </c>
      <c r="AY142" s="232" t="s">
        <v>143</v>
      </c>
    </row>
    <row r="143" s="2" customFormat="1" ht="33" customHeight="1">
      <c r="A143" s="38"/>
      <c r="B143" s="39"/>
      <c r="C143" s="203" t="s">
        <v>367</v>
      </c>
      <c r="D143" s="203" t="s">
        <v>138</v>
      </c>
      <c r="E143" s="204" t="s">
        <v>368</v>
      </c>
      <c r="F143" s="205" t="s">
        <v>369</v>
      </c>
      <c r="G143" s="206" t="s">
        <v>141</v>
      </c>
      <c r="H143" s="207">
        <v>3</v>
      </c>
      <c r="I143" s="208"/>
      <c r="J143" s="209">
        <f>ROUND(I143*H143,2)</f>
        <v>0</v>
      </c>
      <c r="K143" s="210"/>
      <c r="L143" s="44"/>
      <c r="M143" s="211" t="s">
        <v>1</v>
      </c>
      <c r="N143" s="212" t="s">
        <v>42</v>
      </c>
      <c r="O143" s="91"/>
      <c r="P143" s="213">
        <f>O143*H143</f>
        <v>0</v>
      </c>
      <c r="Q143" s="213">
        <v>5.0000000000000002E-05</v>
      </c>
      <c r="R143" s="213">
        <f>Q143*H143</f>
        <v>0.00015000000000000001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142</v>
      </c>
      <c r="AT143" s="215" t="s">
        <v>138</v>
      </c>
      <c r="AU143" s="215" t="s">
        <v>87</v>
      </c>
      <c r="AY143" s="17" t="s">
        <v>143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85</v>
      </c>
      <c r="BK143" s="216">
        <f>ROUND(I143*H143,2)</f>
        <v>0</v>
      </c>
      <c r="BL143" s="17" t="s">
        <v>142</v>
      </c>
      <c r="BM143" s="215" t="s">
        <v>370</v>
      </c>
    </row>
    <row r="144" s="2" customFormat="1">
      <c r="A144" s="38"/>
      <c r="B144" s="39"/>
      <c r="C144" s="40"/>
      <c r="D144" s="217" t="s">
        <v>145</v>
      </c>
      <c r="E144" s="40"/>
      <c r="F144" s="218" t="s">
        <v>371</v>
      </c>
      <c r="G144" s="40"/>
      <c r="H144" s="40"/>
      <c r="I144" s="219"/>
      <c r="J144" s="40"/>
      <c r="K144" s="40"/>
      <c r="L144" s="44"/>
      <c r="M144" s="220"/>
      <c r="N144" s="22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145</v>
      </c>
      <c r="AU144" s="17" t="s">
        <v>87</v>
      </c>
    </row>
    <row r="145" s="2" customFormat="1" ht="21.75" customHeight="1">
      <c r="A145" s="38"/>
      <c r="B145" s="39"/>
      <c r="C145" s="254" t="s">
        <v>372</v>
      </c>
      <c r="D145" s="254" t="s">
        <v>239</v>
      </c>
      <c r="E145" s="255" t="s">
        <v>373</v>
      </c>
      <c r="F145" s="256" t="s">
        <v>374</v>
      </c>
      <c r="G145" s="257" t="s">
        <v>141</v>
      </c>
      <c r="H145" s="258">
        <v>15</v>
      </c>
      <c r="I145" s="259"/>
      <c r="J145" s="260">
        <f>ROUND(I145*H145,2)</f>
        <v>0</v>
      </c>
      <c r="K145" s="261"/>
      <c r="L145" s="262"/>
      <c r="M145" s="263" t="s">
        <v>1</v>
      </c>
      <c r="N145" s="264" t="s">
        <v>42</v>
      </c>
      <c r="O145" s="91"/>
      <c r="P145" s="213">
        <f>O145*H145</f>
        <v>0</v>
      </c>
      <c r="Q145" s="213">
        <v>0.0070899999999999999</v>
      </c>
      <c r="R145" s="213">
        <f>Q145*H145</f>
        <v>0.10635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175</v>
      </c>
      <c r="AT145" s="215" t="s">
        <v>239</v>
      </c>
      <c r="AU145" s="215" t="s">
        <v>87</v>
      </c>
      <c r="AY145" s="17" t="s">
        <v>143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85</v>
      </c>
      <c r="BK145" s="216">
        <f>ROUND(I145*H145,2)</f>
        <v>0</v>
      </c>
      <c r="BL145" s="17" t="s">
        <v>142</v>
      </c>
      <c r="BM145" s="215" t="s">
        <v>375</v>
      </c>
    </row>
    <row r="146" s="2" customFormat="1">
      <c r="A146" s="38"/>
      <c r="B146" s="39"/>
      <c r="C146" s="40"/>
      <c r="D146" s="217" t="s">
        <v>145</v>
      </c>
      <c r="E146" s="40"/>
      <c r="F146" s="218" t="s">
        <v>374</v>
      </c>
      <c r="G146" s="40"/>
      <c r="H146" s="40"/>
      <c r="I146" s="219"/>
      <c r="J146" s="40"/>
      <c r="K146" s="40"/>
      <c r="L146" s="44"/>
      <c r="M146" s="220"/>
      <c r="N146" s="22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87</v>
      </c>
    </row>
    <row r="147" s="12" customFormat="1">
      <c r="A147" s="12"/>
      <c r="B147" s="222"/>
      <c r="C147" s="223"/>
      <c r="D147" s="217" t="s">
        <v>197</v>
      </c>
      <c r="E147" s="224" t="s">
        <v>1</v>
      </c>
      <c r="F147" s="225" t="s">
        <v>376</v>
      </c>
      <c r="G147" s="223"/>
      <c r="H147" s="226">
        <v>15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2" t="s">
        <v>197</v>
      </c>
      <c r="AU147" s="232" t="s">
        <v>87</v>
      </c>
      <c r="AV147" s="12" t="s">
        <v>87</v>
      </c>
      <c r="AW147" s="12" t="s">
        <v>32</v>
      </c>
      <c r="AX147" s="12" t="s">
        <v>85</v>
      </c>
      <c r="AY147" s="232" t="s">
        <v>143</v>
      </c>
    </row>
    <row r="148" s="2" customFormat="1" ht="21.75" customHeight="1">
      <c r="A148" s="38"/>
      <c r="B148" s="39"/>
      <c r="C148" s="254" t="s">
        <v>377</v>
      </c>
      <c r="D148" s="254" t="s">
        <v>239</v>
      </c>
      <c r="E148" s="255" t="s">
        <v>373</v>
      </c>
      <c r="F148" s="256" t="s">
        <v>374</v>
      </c>
      <c r="G148" s="257" t="s">
        <v>141</v>
      </c>
      <c r="H148" s="258">
        <v>3</v>
      </c>
      <c r="I148" s="259"/>
      <c r="J148" s="260">
        <f>ROUND(I148*H148,2)</f>
        <v>0</v>
      </c>
      <c r="K148" s="261"/>
      <c r="L148" s="262"/>
      <c r="M148" s="263" t="s">
        <v>1</v>
      </c>
      <c r="N148" s="264" t="s">
        <v>42</v>
      </c>
      <c r="O148" s="91"/>
      <c r="P148" s="213">
        <f>O148*H148</f>
        <v>0</v>
      </c>
      <c r="Q148" s="213">
        <v>0.0070899999999999999</v>
      </c>
      <c r="R148" s="213">
        <f>Q148*H148</f>
        <v>0.021270000000000001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175</v>
      </c>
      <c r="AT148" s="215" t="s">
        <v>239</v>
      </c>
      <c r="AU148" s="215" t="s">
        <v>87</v>
      </c>
      <c r="AY148" s="17" t="s">
        <v>143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85</v>
      </c>
      <c r="BK148" s="216">
        <f>ROUND(I148*H148,2)</f>
        <v>0</v>
      </c>
      <c r="BL148" s="17" t="s">
        <v>142</v>
      </c>
      <c r="BM148" s="215" t="s">
        <v>378</v>
      </c>
    </row>
    <row r="149" s="2" customFormat="1">
      <c r="A149" s="38"/>
      <c r="B149" s="39"/>
      <c r="C149" s="40"/>
      <c r="D149" s="217" t="s">
        <v>145</v>
      </c>
      <c r="E149" s="40"/>
      <c r="F149" s="218" t="s">
        <v>374</v>
      </c>
      <c r="G149" s="40"/>
      <c r="H149" s="40"/>
      <c r="I149" s="219"/>
      <c r="J149" s="40"/>
      <c r="K149" s="40"/>
      <c r="L149" s="44"/>
      <c r="M149" s="220"/>
      <c r="N149" s="22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87</v>
      </c>
    </row>
    <row r="150" s="2" customFormat="1" ht="16.5" customHeight="1">
      <c r="A150" s="38"/>
      <c r="B150" s="39"/>
      <c r="C150" s="254" t="s">
        <v>379</v>
      </c>
      <c r="D150" s="254" t="s">
        <v>239</v>
      </c>
      <c r="E150" s="255" t="s">
        <v>380</v>
      </c>
      <c r="F150" s="256" t="s">
        <v>381</v>
      </c>
      <c r="G150" s="257" t="s">
        <v>287</v>
      </c>
      <c r="H150" s="258">
        <v>57</v>
      </c>
      <c r="I150" s="259"/>
      <c r="J150" s="260">
        <f>ROUND(I150*H150,2)</f>
        <v>0</v>
      </c>
      <c r="K150" s="261"/>
      <c r="L150" s="262"/>
      <c r="M150" s="263" t="s">
        <v>1</v>
      </c>
      <c r="N150" s="264" t="s">
        <v>42</v>
      </c>
      <c r="O150" s="91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175</v>
      </c>
      <c r="AT150" s="215" t="s">
        <v>239</v>
      </c>
      <c r="AU150" s="215" t="s">
        <v>87</v>
      </c>
      <c r="AY150" s="17" t="s">
        <v>143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85</v>
      </c>
      <c r="BK150" s="216">
        <f>ROUND(I150*H150,2)</f>
        <v>0</v>
      </c>
      <c r="BL150" s="17" t="s">
        <v>142</v>
      </c>
      <c r="BM150" s="215" t="s">
        <v>382</v>
      </c>
    </row>
    <row r="151" s="2" customFormat="1">
      <c r="A151" s="38"/>
      <c r="B151" s="39"/>
      <c r="C151" s="40"/>
      <c r="D151" s="217" t="s">
        <v>145</v>
      </c>
      <c r="E151" s="40"/>
      <c r="F151" s="218" t="s">
        <v>383</v>
      </c>
      <c r="G151" s="40"/>
      <c r="H151" s="40"/>
      <c r="I151" s="219"/>
      <c r="J151" s="40"/>
      <c r="K151" s="40"/>
      <c r="L151" s="44"/>
      <c r="M151" s="220"/>
      <c r="N151" s="22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87</v>
      </c>
    </row>
    <row r="152" s="2" customFormat="1">
      <c r="A152" s="38"/>
      <c r="B152" s="39"/>
      <c r="C152" s="40"/>
      <c r="D152" s="217" t="s">
        <v>210</v>
      </c>
      <c r="E152" s="40"/>
      <c r="F152" s="253" t="s">
        <v>384</v>
      </c>
      <c r="G152" s="40"/>
      <c r="H152" s="40"/>
      <c r="I152" s="219"/>
      <c r="J152" s="40"/>
      <c r="K152" s="40"/>
      <c r="L152" s="44"/>
      <c r="M152" s="220"/>
      <c r="N152" s="22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210</v>
      </c>
      <c r="AU152" s="17" t="s">
        <v>87</v>
      </c>
    </row>
    <row r="153" s="12" customFormat="1">
      <c r="A153" s="12"/>
      <c r="B153" s="222"/>
      <c r="C153" s="223"/>
      <c r="D153" s="217" t="s">
        <v>197</v>
      </c>
      <c r="E153" s="224" t="s">
        <v>1</v>
      </c>
      <c r="F153" s="225" t="s">
        <v>385</v>
      </c>
      <c r="G153" s="223"/>
      <c r="H153" s="226">
        <v>3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2" t="s">
        <v>197</v>
      </c>
      <c r="AU153" s="232" t="s">
        <v>87</v>
      </c>
      <c r="AV153" s="12" t="s">
        <v>87</v>
      </c>
      <c r="AW153" s="12" t="s">
        <v>32</v>
      </c>
      <c r="AX153" s="12" t="s">
        <v>77</v>
      </c>
      <c r="AY153" s="232" t="s">
        <v>143</v>
      </c>
    </row>
    <row r="154" s="12" customFormat="1">
      <c r="A154" s="12"/>
      <c r="B154" s="222"/>
      <c r="C154" s="223"/>
      <c r="D154" s="217" t="s">
        <v>197</v>
      </c>
      <c r="E154" s="224" t="s">
        <v>1</v>
      </c>
      <c r="F154" s="225" t="s">
        <v>386</v>
      </c>
      <c r="G154" s="223"/>
      <c r="H154" s="226">
        <v>54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2" t="s">
        <v>197</v>
      </c>
      <c r="AU154" s="232" t="s">
        <v>87</v>
      </c>
      <c r="AV154" s="12" t="s">
        <v>87</v>
      </c>
      <c r="AW154" s="12" t="s">
        <v>32</v>
      </c>
      <c r="AX154" s="12" t="s">
        <v>77</v>
      </c>
      <c r="AY154" s="232" t="s">
        <v>143</v>
      </c>
    </row>
    <row r="155" s="14" customFormat="1">
      <c r="A155" s="14"/>
      <c r="B155" s="265"/>
      <c r="C155" s="266"/>
      <c r="D155" s="217" t="s">
        <v>197</v>
      </c>
      <c r="E155" s="267" t="s">
        <v>1</v>
      </c>
      <c r="F155" s="268" t="s">
        <v>387</v>
      </c>
      <c r="G155" s="266"/>
      <c r="H155" s="269">
        <v>57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5" t="s">
        <v>197</v>
      </c>
      <c r="AU155" s="275" t="s">
        <v>87</v>
      </c>
      <c r="AV155" s="14" t="s">
        <v>142</v>
      </c>
      <c r="AW155" s="14" t="s">
        <v>32</v>
      </c>
      <c r="AX155" s="14" t="s">
        <v>85</v>
      </c>
      <c r="AY155" s="275" t="s">
        <v>143</v>
      </c>
    </row>
    <row r="156" s="2" customFormat="1" ht="24.15" customHeight="1">
      <c r="A156" s="38"/>
      <c r="B156" s="39"/>
      <c r="C156" s="203" t="s">
        <v>388</v>
      </c>
      <c r="D156" s="203" t="s">
        <v>138</v>
      </c>
      <c r="E156" s="204" t="s">
        <v>389</v>
      </c>
      <c r="F156" s="205" t="s">
        <v>390</v>
      </c>
      <c r="G156" s="206" t="s">
        <v>141</v>
      </c>
      <c r="H156" s="207">
        <v>21</v>
      </c>
      <c r="I156" s="208"/>
      <c r="J156" s="209">
        <f>ROUND(I156*H156,2)</f>
        <v>0</v>
      </c>
      <c r="K156" s="210"/>
      <c r="L156" s="44"/>
      <c r="M156" s="211" t="s">
        <v>1</v>
      </c>
      <c r="N156" s="212" t="s">
        <v>42</v>
      </c>
      <c r="O156" s="91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142</v>
      </c>
      <c r="AT156" s="215" t="s">
        <v>138</v>
      </c>
      <c r="AU156" s="215" t="s">
        <v>87</v>
      </c>
      <c r="AY156" s="17" t="s">
        <v>143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85</v>
      </c>
      <c r="BK156" s="216">
        <f>ROUND(I156*H156,2)</f>
        <v>0</v>
      </c>
      <c r="BL156" s="17" t="s">
        <v>142</v>
      </c>
      <c r="BM156" s="215" t="s">
        <v>391</v>
      </c>
    </row>
    <row r="157" s="2" customFormat="1">
      <c r="A157" s="38"/>
      <c r="B157" s="39"/>
      <c r="C157" s="40"/>
      <c r="D157" s="217" t="s">
        <v>145</v>
      </c>
      <c r="E157" s="40"/>
      <c r="F157" s="218" t="s">
        <v>392</v>
      </c>
      <c r="G157" s="40"/>
      <c r="H157" s="40"/>
      <c r="I157" s="219"/>
      <c r="J157" s="40"/>
      <c r="K157" s="40"/>
      <c r="L157" s="44"/>
      <c r="M157" s="220"/>
      <c r="N157" s="22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87</v>
      </c>
    </row>
    <row r="158" s="2" customFormat="1" ht="24.15" customHeight="1">
      <c r="A158" s="38"/>
      <c r="B158" s="39"/>
      <c r="C158" s="203" t="s">
        <v>393</v>
      </c>
      <c r="D158" s="203" t="s">
        <v>138</v>
      </c>
      <c r="E158" s="204" t="s">
        <v>394</v>
      </c>
      <c r="F158" s="205" t="s">
        <v>395</v>
      </c>
      <c r="G158" s="206" t="s">
        <v>141</v>
      </c>
      <c r="H158" s="207">
        <v>21</v>
      </c>
      <c r="I158" s="208"/>
      <c r="J158" s="209">
        <f>ROUND(I158*H158,2)</f>
        <v>0</v>
      </c>
      <c r="K158" s="210"/>
      <c r="L158" s="44"/>
      <c r="M158" s="211" t="s">
        <v>1</v>
      </c>
      <c r="N158" s="212" t="s">
        <v>42</v>
      </c>
      <c r="O158" s="91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142</v>
      </c>
      <c r="AT158" s="215" t="s">
        <v>138</v>
      </c>
      <c r="AU158" s="215" t="s">
        <v>87</v>
      </c>
      <c r="AY158" s="17" t="s">
        <v>143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85</v>
      </c>
      <c r="BK158" s="216">
        <f>ROUND(I158*H158,2)</f>
        <v>0</v>
      </c>
      <c r="BL158" s="17" t="s">
        <v>142</v>
      </c>
      <c r="BM158" s="215" t="s">
        <v>396</v>
      </c>
    </row>
    <row r="159" s="2" customFormat="1">
      <c r="A159" s="38"/>
      <c r="B159" s="39"/>
      <c r="C159" s="40"/>
      <c r="D159" s="217" t="s">
        <v>145</v>
      </c>
      <c r="E159" s="40"/>
      <c r="F159" s="218" t="s">
        <v>397</v>
      </c>
      <c r="G159" s="40"/>
      <c r="H159" s="40"/>
      <c r="I159" s="219"/>
      <c r="J159" s="40"/>
      <c r="K159" s="40"/>
      <c r="L159" s="44"/>
      <c r="M159" s="220"/>
      <c r="N159" s="22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87</v>
      </c>
    </row>
    <row r="160" s="2" customFormat="1" ht="16.5" customHeight="1">
      <c r="A160" s="38"/>
      <c r="B160" s="39"/>
      <c r="C160" s="254" t="s">
        <v>398</v>
      </c>
      <c r="D160" s="254" t="s">
        <v>239</v>
      </c>
      <c r="E160" s="255" t="s">
        <v>399</v>
      </c>
      <c r="F160" s="256" t="s">
        <v>400</v>
      </c>
      <c r="G160" s="257" t="s">
        <v>401</v>
      </c>
      <c r="H160" s="258">
        <v>6.2999999999999998</v>
      </c>
      <c r="I160" s="259"/>
      <c r="J160" s="260">
        <f>ROUND(I160*H160,2)</f>
        <v>0</v>
      </c>
      <c r="K160" s="261"/>
      <c r="L160" s="262"/>
      <c r="M160" s="263" t="s">
        <v>1</v>
      </c>
      <c r="N160" s="264" t="s">
        <v>42</v>
      </c>
      <c r="O160" s="91"/>
      <c r="P160" s="213">
        <f>O160*H160</f>
        <v>0</v>
      </c>
      <c r="Q160" s="213">
        <v>0.00080000000000000004</v>
      </c>
      <c r="R160" s="213">
        <f>Q160*H160</f>
        <v>0.0050400000000000002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175</v>
      </c>
      <c r="AT160" s="215" t="s">
        <v>239</v>
      </c>
      <c r="AU160" s="215" t="s">
        <v>87</v>
      </c>
      <c r="AY160" s="17" t="s">
        <v>143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85</v>
      </c>
      <c r="BK160" s="216">
        <f>ROUND(I160*H160,2)</f>
        <v>0</v>
      </c>
      <c r="BL160" s="17" t="s">
        <v>142</v>
      </c>
      <c r="BM160" s="215" t="s">
        <v>402</v>
      </c>
    </row>
    <row r="161" s="2" customFormat="1">
      <c r="A161" s="38"/>
      <c r="B161" s="39"/>
      <c r="C161" s="40"/>
      <c r="D161" s="217" t="s">
        <v>145</v>
      </c>
      <c r="E161" s="40"/>
      <c r="F161" s="218" t="s">
        <v>403</v>
      </c>
      <c r="G161" s="40"/>
      <c r="H161" s="40"/>
      <c r="I161" s="219"/>
      <c r="J161" s="40"/>
      <c r="K161" s="40"/>
      <c r="L161" s="44"/>
      <c r="M161" s="220"/>
      <c r="N161" s="22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145</v>
      </c>
      <c r="AU161" s="17" t="s">
        <v>87</v>
      </c>
    </row>
    <row r="162" s="2" customFormat="1" ht="24.15" customHeight="1">
      <c r="A162" s="38"/>
      <c r="B162" s="39"/>
      <c r="C162" s="203" t="s">
        <v>404</v>
      </c>
      <c r="D162" s="203" t="s">
        <v>138</v>
      </c>
      <c r="E162" s="204" t="s">
        <v>405</v>
      </c>
      <c r="F162" s="205" t="s">
        <v>406</v>
      </c>
      <c r="G162" s="206" t="s">
        <v>141</v>
      </c>
      <c r="H162" s="207">
        <v>4.7000000000000002</v>
      </c>
      <c r="I162" s="208"/>
      <c r="J162" s="209">
        <f>ROUND(I162*H162,2)</f>
        <v>0</v>
      </c>
      <c r="K162" s="210"/>
      <c r="L162" s="44"/>
      <c r="M162" s="211" t="s">
        <v>1</v>
      </c>
      <c r="N162" s="212" t="s">
        <v>42</v>
      </c>
      <c r="O162" s="91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142</v>
      </c>
      <c r="AT162" s="215" t="s">
        <v>138</v>
      </c>
      <c r="AU162" s="215" t="s">
        <v>87</v>
      </c>
      <c r="AY162" s="17" t="s">
        <v>143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85</v>
      </c>
      <c r="BK162" s="216">
        <f>ROUND(I162*H162,2)</f>
        <v>0</v>
      </c>
      <c r="BL162" s="17" t="s">
        <v>142</v>
      </c>
      <c r="BM162" s="215" t="s">
        <v>407</v>
      </c>
    </row>
    <row r="163" s="2" customFormat="1">
      <c r="A163" s="38"/>
      <c r="B163" s="39"/>
      <c r="C163" s="40"/>
      <c r="D163" s="217" t="s">
        <v>145</v>
      </c>
      <c r="E163" s="40"/>
      <c r="F163" s="218" t="s">
        <v>408</v>
      </c>
      <c r="G163" s="40"/>
      <c r="H163" s="40"/>
      <c r="I163" s="219"/>
      <c r="J163" s="40"/>
      <c r="K163" s="40"/>
      <c r="L163" s="44"/>
      <c r="M163" s="220"/>
      <c r="N163" s="22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87</v>
      </c>
    </row>
    <row r="164" s="2" customFormat="1" ht="16.5" customHeight="1">
      <c r="A164" s="38"/>
      <c r="B164" s="39"/>
      <c r="C164" s="254" t="s">
        <v>409</v>
      </c>
      <c r="D164" s="254" t="s">
        <v>239</v>
      </c>
      <c r="E164" s="255" t="s">
        <v>410</v>
      </c>
      <c r="F164" s="256" t="s">
        <v>411</v>
      </c>
      <c r="G164" s="257" t="s">
        <v>412</v>
      </c>
      <c r="H164" s="258">
        <v>0.52500000000000002</v>
      </c>
      <c r="I164" s="259"/>
      <c r="J164" s="260">
        <f>ROUND(I164*H164,2)</f>
        <v>0</v>
      </c>
      <c r="K164" s="261"/>
      <c r="L164" s="262"/>
      <c r="M164" s="263" t="s">
        <v>1</v>
      </c>
      <c r="N164" s="264" t="s">
        <v>42</v>
      </c>
      <c r="O164" s="91"/>
      <c r="P164" s="213">
        <f>O164*H164</f>
        <v>0</v>
      </c>
      <c r="Q164" s="213">
        <v>0.001</v>
      </c>
      <c r="R164" s="213">
        <f>Q164*H164</f>
        <v>0.00052500000000000008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175</v>
      </c>
      <c r="AT164" s="215" t="s">
        <v>239</v>
      </c>
      <c r="AU164" s="215" t="s">
        <v>87</v>
      </c>
      <c r="AY164" s="17" t="s">
        <v>143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85</v>
      </c>
      <c r="BK164" s="216">
        <f>ROUND(I164*H164,2)</f>
        <v>0</v>
      </c>
      <c r="BL164" s="17" t="s">
        <v>142</v>
      </c>
      <c r="BM164" s="215" t="s">
        <v>413</v>
      </c>
    </row>
    <row r="165" s="2" customFormat="1">
      <c r="A165" s="38"/>
      <c r="B165" s="39"/>
      <c r="C165" s="40"/>
      <c r="D165" s="217" t="s">
        <v>145</v>
      </c>
      <c r="E165" s="40"/>
      <c r="F165" s="218" t="s">
        <v>414</v>
      </c>
      <c r="G165" s="40"/>
      <c r="H165" s="40"/>
      <c r="I165" s="219"/>
      <c r="J165" s="40"/>
      <c r="K165" s="40"/>
      <c r="L165" s="44"/>
      <c r="M165" s="220"/>
      <c r="N165" s="22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87</v>
      </c>
    </row>
    <row r="166" s="12" customFormat="1">
      <c r="A166" s="12"/>
      <c r="B166" s="222"/>
      <c r="C166" s="223"/>
      <c r="D166" s="217" t="s">
        <v>197</v>
      </c>
      <c r="E166" s="224" t="s">
        <v>1</v>
      </c>
      <c r="F166" s="225" t="s">
        <v>415</v>
      </c>
      <c r="G166" s="223"/>
      <c r="H166" s="226">
        <v>2.1000000000000001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2" t="s">
        <v>197</v>
      </c>
      <c r="AU166" s="232" t="s">
        <v>87</v>
      </c>
      <c r="AV166" s="12" t="s">
        <v>87</v>
      </c>
      <c r="AW166" s="12" t="s">
        <v>32</v>
      </c>
      <c r="AX166" s="12" t="s">
        <v>85</v>
      </c>
      <c r="AY166" s="232" t="s">
        <v>143</v>
      </c>
    </row>
    <row r="167" s="12" customFormat="1">
      <c r="A167" s="12"/>
      <c r="B167" s="222"/>
      <c r="C167" s="223"/>
      <c r="D167" s="217" t="s">
        <v>197</v>
      </c>
      <c r="E167" s="223"/>
      <c r="F167" s="225" t="s">
        <v>416</v>
      </c>
      <c r="G167" s="223"/>
      <c r="H167" s="226">
        <v>0.52500000000000002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2" t="s">
        <v>197</v>
      </c>
      <c r="AU167" s="232" t="s">
        <v>87</v>
      </c>
      <c r="AV167" s="12" t="s">
        <v>87</v>
      </c>
      <c r="AW167" s="12" t="s">
        <v>4</v>
      </c>
      <c r="AX167" s="12" t="s">
        <v>85</v>
      </c>
      <c r="AY167" s="232" t="s">
        <v>143</v>
      </c>
    </row>
    <row r="168" s="2" customFormat="1" ht="37.8" customHeight="1">
      <c r="A168" s="38"/>
      <c r="B168" s="39"/>
      <c r="C168" s="254" t="s">
        <v>417</v>
      </c>
      <c r="D168" s="254" t="s">
        <v>239</v>
      </c>
      <c r="E168" s="255" t="s">
        <v>418</v>
      </c>
      <c r="F168" s="256" t="s">
        <v>419</v>
      </c>
      <c r="G168" s="257" t="s">
        <v>412</v>
      </c>
      <c r="H168" s="258">
        <v>2.6000000000000001</v>
      </c>
      <c r="I168" s="259"/>
      <c r="J168" s="260">
        <f>ROUND(I168*H168,2)</f>
        <v>0</v>
      </c>
      <c r="K168" s="261"/>
      <c r="L168" s="262"/>
      <c r="M168" s="263" t="s">
        <v>1</v>
      </c>
      <c r="N168" s="264" t="s">
        <v>42</v>
      </c>
      <c r="O168" s="91"/>
      <c r="P168" s="213">
        <f>O168*H168</f>
        <v>0</v>
      </c>
      <c r="Q168" s="213">
        <v>0.001</v>
      </c>
      <c r="R168" s="213">
        <f>Q168*H168</f>
        <v>0.0026000000000000003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175</v>
      </c>
      <c r="AT168" s="215" t="s">
        <v>239</v>
      </c>
      <c r="AU168" s="215" t="s">
        <v>87</v>
      </c>
      <c r="AY168" s="17" t="s">
        <v>143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85</v>
      </c>
      <c r="BK168" s="216">
        <f>ROUND(I168*H168,2)</f>
        <v>0</v>
      </c>
      <c r="BL168" s="17" t="s">
        <v>142</v>
      </c>
      <c r="BM168" s="215" t="s">
        <v>420</v>
      </c>
    </row>
    <row r="169" s="2" customFormat="1">
      <c r="A169" s="38"/>
      <c r="B169" s="39"/>
      <c r="C169" s="40"/>
      <c r="D169" s="217" t="s">
        <v>145</v>
      </c>
      <c r="E169" s="40"/>
      <c r="F169" s="218" t="s">
        <v>419</v>
      </c>
      <c r="G169" s="40"/>
      <c r="H169" s="40"/>
      <c r="I169" s="219"/>
      <c r="J169" s="40"/>
      <c r="K169" s="40"/>
      <c r="L169" s="44"/>
      <c r="M169" s="220"/>
      <c r="N169" s="22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87</v>
      </c>
    </row>
    <row r="170" s="12" customFormat="1">
      <c r="A170" s="12"/>
      <c r="B170" s="222"/>
      <c r="C170" s="223"/>
      <c r="D170" s="217" t="s">
        <v>197</v>
      </c>
      <c r="E170" s="224" t="s">
        <v>1</v>
      </c>
      <c r="F170" s="225" t="s">
        <v>421</v>
      </c>
      <c r="G170" s="223"/>
      <c r="H170" s="226">
        <v>2.6000000000000001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2" t="s">
        <v>197</v>
      </c>
      <c r="AU170" s="232" t="s">
        <v>87</v>
      </c>
      <c r="AV170" s="12" t="s">
        <v>87</v>
      </c>
      <c r="AW170" s="12" t="s">
        <v>32</v>
      </c>
      <c r="AX170" s="12" t="s">
        <v>85</v>
      </c>
      <c r="AY170" s="232" t="s">
        <v>143</v>
      </c>
    </row>
    <row r="171" s="2" customFormat="1" ht="16.5" customHeight="1">
      <c r="A171" s="38"/>
      <c r="B171" s="39"/>
      <c r="C171" s="203" t="s">
        <v>422</v>
      </c>
      <c r="D171" s="203" t="s">
        <v>138</v>
      </c>
      <c r="E171" s="204" t="s">
        <v>423</v>
      </c>
      <c r="F171" s="205" t="s">
        <v>424</v>
      </c>
      <c r="G171" s="206" t="s">
        <v>141</v>
      </c>
      <c r="H171" s="207">
        <v>21</v>
      </c>
      <c r="I171" s="208"/>
      <c r="J171" s="209">
        <f>ROUND(I171*H171,2)</f>
        <v>0</v>
      </c>
      <c r="K171" s="210"/>
      <c r="L171" s="44"/>
      <c r="M171" s="211" t="s">
        <v>1</v>
      </c>
      <c r="N171" s="212" t="s">
        <v>42</v>
      </c>
      <c r="O171" s="91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142</v>
      </c>
      <c r="AT171" s="215" t="s">
        <v>138</v>
      </c>
      <c r="AU171" s="215" t="s">
        <v>87</v>
      </c>
      <c r="AY171" s="17" t="s">
        <v>143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85</v>
      </c>
      <c r="BK171" s="216">
        <f>ROUND(I171*H171,2)</f>
        <v>0</v>
      </c>
      <c r="BL171" s="17" t="s">
        <v>142</v>
      </c>
      <c r="BM171" s="215" t="s">
        <v>425</v>
      </c>
    </row>
    <row r="172" s="2" customFormat="1">
      <c r="A172" s="38"/>
      <c r="B172" s="39"/>
      <c r="C172" s="40"/>
      <c r="D172" s="217" t="s">
        <v>145</v>
      </c>
      <c r="E172" s="40"/>
      <c r="F172" s="218" t="s">
        <v>426</v>
      </c>
      <c r="G172" s="40"/>
      <c r="H172" s="40"/>
      <c r="I172" s="219"/>
      <c r="J172" s="40"/>
      <c r="K172" s="40"/>
      <c r="L172" s="44"/>
      <c r="M172" s="220"/>
      <c r="N172" s="22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145</v>
      </c>
      <c r="AU172" s="17" t="s">
        <v>87</v>
      </c>
    </row>
    <row r="173" s="2" customFormat="1" ht="24.15" customHeight="1">
      <c r="A173" s="38"/>
      <c r="B173" s="39"/>
      <c r="C173" s="203" t="s">
        <v>427</v>
      </c>
      <c r="D173" s="203" t="s">
        <v>138</v>
      </c>
      <c r="E173" s="204" t="s">
        <v>428</v>
      </c>
      <c r="F173" s="205" t="s">
        <v>429</v>
      </c>
      <c r="G173" s="206" t="s">
        <v>188</v>
      </c>
      <c r="H173" s="207">
        <v>21</v>
      </c>
      <c r="I173" s="208"/>
      <c r="J173" s="209">
        <f>ROUND(I173*H173,2)</f>
        <v>0</v>
      </c>
      <c r="K173" s="210"/>
      <c r="L173" s="44"/>
      <c r="M173" s="211" t="s">
        <v>1</v>
      </c>
      <c r="N173" s="212" t="s">
        <v>42</v>
      </c>
      <c r="O173" s="91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142</v>
      </c>
      <c r="AT173" s="215" t="s">
        <v>138</v>
      </c>
      <c r="AU173" s="215" t="s">
        <v>87</v>
      </c>
      <c r="AY173" s="17" t="s">
        <v>143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85</v>
      </c>
      <c r="BK173" s="216">
        <f>ROUND(I173*H173,2)</f>
        <v>0</v>
      </c>
      <c r="BL173" s="17" t="s">
        <v>142</v>
      </c>
      <c r="BM173" s="215" t="s">
        <v>430</v>
      </c>
    </row>
    <row r="174" s="2" customFormat="1">
      <c r="A174" s="38"/>
      <c r="B174" s="39"/>
      <c r="C174" s="40"/>
      <c r="D174" s="217" t="s">
        <v>145</v>
      </c>
      <c r="E174" s="40"/>
      <c r="F174" s="218" t="s">
        <v>431</v>
      </c>
      <c r="G174" s="40"/>
      <c r="H174" s="40"/>
      <c r="I174" s="219"/>
      <c r="J174" s="40"/>
      <c r="K174" s="40"/>
      <c r="L174" s="44"/>
      <c r="M174" s="220"/>
      <c r="N174" s="22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145</v>
      </c>
      <c r="AU174" s="17" t="s">
        <v>87</v>
      </c>
    </row>
    <row r="175" s="2" customFormat="1" ht="16.5" customHeight="1">
      <c r="A175" s="38"/>
      <c r="B175" s="39"/>
      <c r="C175" s="254" t="s">
        <v>432</v>
      </c>
      <c r="D175" s="254" t="s">
        <v>239</v>
      </c>
      <c r="E175" s="255" t="s">
        <v>433</v>
      </c>
      <c r="F175" s="256" t="s">
        <v>434</v>
      </c>
      <c r="G175" s="257" t="s">
        <v>354</v>
      </c>
      <c r="H175" s="258">
        <v>2.1629999999999998</v>
      </c>
      <c r="I175" s="259"/>
      <c r="J175" s="260">
        <f>ROUND(I175*H175,2)</f>
        <v>0</v>
      </c>
      <c r="K175" s="261"/>
      <c r="L175" s="262"/>
      <c r="M175" s="263" t="s">
        <v>1</v>
      </c>
      <c r="N175" s="264" t="s">
        <v>42</v>
      </c>
      <c r="O175" s="91"/>
      <c r="P175" s="213">
        <f>O175*H175</f>
        <v>0</v>
      </c>
      <c r="Q175" s="213">
        <v>0.20000000000000001</v>
      </c>
      <c r="R175" s="213">
        <f>Q175*H175</f>
        <v>0.43259999999999998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175</v>
      </c>
      <c r="AT175" s="215" t="s">
        <v>239</v>
      </c>
      <c r="AU175" s="215" t="s">
        <v>87</v>
      </c>
      <c r="AY175" s="17" t="s">
        <v>143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85</v>
      </c>
      <c r="BK175" s="216">
        <f>ROUND(I175*H175,2)</f>
        <v>0</v>
      </c>
      <c r="BL175" s="17" t="s">
        <v>142</v>
      </c>
      <c r="BM175" s="215" t="s">
        <v>435</v>
      </c>
    </row>
    <row r="176" s="2" customFormat="1">
      <c r="A176" s="38"/>
      <c r="B176" s="39"/>
      <c r="C176" s="40"/>
      <c r="D176" s="217" t="s">
        <v>145</v>
      </c>
      <c r="E176" s="40"/>
      <c r="F176" s="218" t="s">
        <v>434</v>
      </c>
      <c r="G176" s="40"/>
      <c r="H176" s="40"/>
      <c r="I176" s="219"/>
      <c r="J176" s="40"/>
      <c r="K176" s="40"/>
      <c r="L176" s="44"/>
      <c r="M176" s="220"/>
      <c r="N176" s="221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145</v>
      </c>
      <c r="AU176" s="17" t="s">
        <v>87</v>
      </c>
    </row>
    <row r="177" s="12" customFormat="1">
      <c r="A177" s="12"/>
      <c r="B177" s="222"/>
      <c r="C177" s="223"/>
      <c r="D177" s="217" t="s">
        <v>197</v>
      </c>
      <c r="E177" s="223"/>
      <c r="F177" s="225" t="s">
        <v>436</v>
      </c>
      <c r="G177" s="223"/>
      <c r="H177" s="226">
        <v>2.1629999999999998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2" t="s">
        <v>197</v>
      </c>
      <c r="AU177" s="232" t="s">
        <v>87</v>
      </c>
      <c r="AV177" s="12" t="s">
        <v>87</v>
      </c>
      <c r="AW177" s="12" t="s">
        <v>4</v>
      </c>
      <c r="AX177" s="12" t="s">
        <v>85</v>
      </c>
      <c r="AY177" s="232" t="s">
        <v>143</v>
      </c>
    </row>
    <row r="178" s="2" customFormat="1" ht="24.15" customHeight="1">
      <c r="A178" s="38"/>
      <c r="B178" s="39"/>
      <c r="C178" s="203" t="s">
        <v>437</v>
      </c>
      <c r="D178" s="203" t="s">
        <v>138</v>
      </c>
      <c r="E178" s="204" t="s">
        <v>438</v>
      </c>
      <c r="F178" s="205" t="s">
        <v>439</v>
      </c>
      <c r="G178" s="206" t="s">
        <v>141</v>
      </c>
      <c r="H178" s="207">
        <v>21</v>
      </c>
      <c r="I178" s="208"/>
      <c r="J178" s="209">
        <f>ROUND(I178*H178,2)</f>
        <v>0</v>
      </c>
      <c r="K178" s="210"/>
      <c r="L178" s="44"/>
      <c r="M178" s="211" t="s">
        <v>1</v>
      </c>
      <c r="N178" s="212" t="s">
        <v>42</v>
      </c>
      <c r="O178" s="91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142</v>
      </c>
      <c r="AT178" s="215" t="s">
        <v>138</v>
      </c>
      <c r="AU178" s="215" t="s">
        <v>87</v>
      </c>
      <c r="AY178" s="17" t="s">
        <v>143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85</v>
      </c>
      <c r="BK178" s="216">
        <f>ROUND(I178*H178,2)</f>
        <v>0</v>
      </c>
      <c r="BL178" s="17" t="s">
        <v>142</v>
      </c>
      <c r="BM178" s="215" t="s">
        <v>440</v>
      </c>
    </row>
    <row r="179" s="2" customFormat="1">
      <c r="A179" s="38"/>
      <c r="B179" s="39"/>
      <c r="C179" s="40"/>
      <c r="D179" s="217" t="s">
        <v>145</v>
      </c>
      <c r="E179" s="40"/>
      <c r="F179" s="218" t="s">
        <v>439</v>
      </c>
      <c r="G179" s="40"/>
      <c r="H179" s="40"/>
      <c r="I179" s="219"/>
      <c r="J179" s="40"/>
      <c r="K179" s="40"/>
      <c r="L179" s="44"/>
      <c r="M179" s="220"/>
      <c r="N179" s="22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145</v>
      </c>
      <c r="AU179" s="17" t="s">
        <v>87</v>
      </c>
    </row>
    <row r="180" s="2" customFormat="1" ht="16.5" customHeight="1">
      <c r="A180" s="38"/>
      <c r="B180" s="39"/>
      <c r="C180" s="203" t="s">
        <v>441</v>
      </c>
      <c r="D180" s="203" t="s">
        <v>138</v>
      </c>
      <c r="E180" s="204" t="s">
        <v>442</v>
      </c>
      <c r="F180" s="205" t="s">
        <v>443</v>
      </c>
      <c r="G180" s="206" t="s">
        <v>354</v>
      </c>
      <c r="H180" s="207">
        <v>15.119999999999999</v>
      </c>
      <c r="I180" s="208"/>
      <c r="J180" s="209">
        <f>ROUND(I180*H180,2)</f>
        <v>0</v>
      </c>
      <c r="K180" s="210"/>
      <c r="L180" s="44"/>
      <c r="M180" s="211" t="s">
        <v>1</v>
      </c>
      <c r="N180" s="212" t="s">
        <v>42</v>
      </c>
      <c r="O180" s="91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142</v>
      </c>
      <c r="AT180" s="215" t="s">
        <v>138</v>
      </c>
      <c r="AU180" s="215" t="s">
        <v>87</v>
      </c>
      <c r="AY180" s="17" t="s">
        <v>143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85</v>
      </c>
      <c r="BK180" s="216">
        <f>ROUND(I180*H180,2)</f>
        <v>0</v>
      </c>
      <c r="BL180" s="17" t="s">
        <v>142</v>
      </c>
      <c r="BM180" s="215" t="s">
        <v>444</v>
      </c>
    </row>
    <row r="181" s="2" customFormat="1">
      <c r="A181" s="38"/>
      <c r="B181" s="39"/>
      <c r="C181" s="40"/>
      <c r="D181" s="217" t="s">
        <v>145</v>
      </c>
      <c r="E181" s="40"/>
      <c r="F181" s="218" t="s">
        <v>445</v>
      </c>
      <c r="G181" s="40"/>
      <c r="H181" s="40"/>
      <c r="I181" s="219"/>
      <c r="J181" s="40"/>
      <c r="K181" s="40"/>
      <c r="L181" s="44"/>
      <c r="M181" s="220"/>
      <c r="N181" s="22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145</v>
      </c>
      <c r="AU181" s="17" t="s">
        <v>87</v>
      </c>
    </row>
    <row r="182" s="12" customFormat="1">
      <c r="A182" s="12"/>
      <c r="B182" s="222"/>
      <c r="C182" s="223"/>
      <c r="D182" s="217" t="s">
        <v>197</v>
      </c>
      <c r="E182" s="224" t="s">
        <v>1</v>
      </c>
      <c r="F182" s="225" t="s">
        <v>446</v>
      </c>
      <c r="G182" s="223"/>
      <c r="H182" s="226">
        <v>0.71999999999999997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2" t="s">
        <v>197</v>
      </c>
      <c r="AU182" s="232" t="s">
        <v>87</v>
      </c>
      <c r="AV182" s="12" t="s">
        <v>87</v>
      </c>
      <c r="AW182" s="12" t="s">
        <v>32</v>
      </c>
      <c r="AX182" s="12" t="s">
        <v>77</v>
      </c>
      <c r="AY182" s="232" t="s">
        <v>143</v>
      </c>
    </row>
    <row r="183" s="12" customFormat="1">
      <c r="A183" s="12"/>
      <c r="B183" s="222"/>
      <c r="C183" s="223"/>
      <c r="D183" s="217" t="s">
        <v>197</v>
      </c>
      <c r="E183" s="224" t="s">
        <v>1</v>
      </c>
      <c r="F183" s="225" t="s">
        <v>447</v>
      </c>
      <c r="G183" s="223"/>
      <c r="H183" s="226">
        <v>14.4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2" t="s">
        <v>197</v>
      </c>
      <c r="AU183" s="232" t="s">
        <v>87</v>
      </c>
      <c r="AV183" s="12" t="s">
        <v>87</v>
      </c>
      <c r="AW183" s="12" t="s">
        <v>32</v>
      </c>
      <c r="AX183" s="12" t="s">
        <v>77</v>
      </c>
      <c r="AY183" s="232" t="s">
        <v>143</v>
      </c>
    </row>
    <row r="184" s="14" customFormat="1">
      <c r="A184" s="14"/>
      <c r="B184" s="265"/>
      <c r="C184" s="266"/>
      <c r="D184" s="217" t="s">
        <v>197</v>
      </c>
      <c r="E184" s="267" t="s">
        <v>1</v>
      </c>
      <c r="F184" s="268" t="s">
        <v>387</v>
      </c>
      <c r="G184" s="266"/>
      <c r="H184" s="269">
        <v>15.120000000000001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5" t="s">
        <v>197</v>
      </c>
      <c r="AU184" s="275" t="s">
        <v>87</v>
      </c>
      <c r="AV184" s="14" t="s">
        <v>142</v>
      </c>
      <c r="AW184" s="14" t="s">
        <v>32</v>
      </c>
      <c r="AX184" s="14" t="s">
        <v>85</v>
      </c>
      <c r="AY184" s="275" t="s">
        <v>143</v>
      </c>
    </row>
    <row r="185" s="2" customFormat="1" ht="16.5" customHeight="1">
      <c r="A185" s="38"/>
      <c r="B185" s="39"/>
      <c r="C185" s="254" t="s">
        <v>448</v>
      </c>
      <c r="D185" s="254" t="s">
        <v>239</v>
      </c>
      <c r="E185" s="255" t="s">
        <v>449</v>
      </c>
      <c r="F185" s="256" t="s">
        <v>450</v>
      </c>
      <c r="G185" s="257" t="s">
        <v>354</v>
      </c>
      <c r="H185" s="258">
        <v>15.119999999999999</v>
      </c>
      <c r="I185" s="259"/>
      <c r="J185" s="260">
        <f>ROUND(I185*H185,2)</f>
        <v>0</v>
      </c>
      <c r="K185" s="261"/>
      <c r="L185" s="262"/>
      <c r="M185" s="263" t="s">
        <v>1</v>
      </c>
      <c r="N185" s="264" t="s">
        <v>42</v>
      </c>
      <c r="O185" s="91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175</v>
      </c>
      <c r="AT185" s="215" t="s">
        <v>239</v>
      </c>
      <c r="AU185" s="215" t="s">
        <v>87</v>
      </c>
      <c r="AY185" s="17" t="s">
        <v>143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85</v>
      </c>
      <c r="BK185" s="216">
        <f>ROUND(I185*H185,2)</f>
        <v>0</v>
      </c>
      <c r="BL185" s="17" t="s">
        <v>142</v>
      </c>
      <c r="BM185" s="215" t="s">
        <v>451</v>
      </c>
    </row>
    <row r="186" s="2" customFormat="1">
      <c r="A186" s="38"/>
      <c r="B186" s="39"/>
      <c r="C186" s="40"/>
      <c r="D186" s="217" t="s">
        <v>145</v>
      </c>
      <c r="E186" s="40"/>
      <c r="F186" s="218" t="s">
        <v>450</v>
      </c>
      <c r="G186" s="40"/>
      <c r="H186" s="40"/>
      <c r="I186" s="219"/>
      <c r="J186" s="40"/>
      <c r="K186" s="40"/>
      <c r="L186" s="44"/>
      <c r="M186" s="220"/>
      <c r="N186" s="221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145</v>
      </c>
      <c r="AU186" s="17" t="s">
        <v>87</v>
      </c>
    </row>
    <row r="187" s="2" customFormat="1" ht="16.5" customHeight="1">
      <c r="A187" s="38"/>
      <c r="B187" s="39"/>
      <c r="C187" s="203" t="s">
        <v>452</v>
      </c>
      <c r="D187" s="203" t="s">
        <v>138</v>
      </c>
      <c r="E187" s="204" t="s">
        <v>453</v>
      </c>
      <c r="F187" s="205" t="s">
        <v>454</v>
      </c>
      <c r="G187" s="206" t="s">
        <v>141</v>
      </c>
      <c r="H187" s="207">
        <v>18</v>
      </c>
      <c r="I187" s="208"/>
      <c r="J187" s="209">
        <f>ROUND(I187*H187,2)</f>
        <v>0</v>
      </c>
      <c r="K187" s="210"/>
      <c r="L187" s="44"/>
      <c r="M187" s="211" t="s">
        <v>1</v>
      </c>
      <c r="N187" s="212" t="s">
        <v>42</v>
      </c>
      <c r="O187" s="91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142</v>
      </c>
      <c r="AT187" s="215" t="s">
        <v>138</v>
      </c>
      <c r="AU187" s="215" t="s">
        <v>87</v>
      </c>
      <c r="AY187" s="17" t="s">
        <v>143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85</v>
      </c>
      <c r="BK187" s="216">
        <f>ROUND(I187*H187,2)</f>
        <v>0</v>
      </c>
      <c r="BL187" s="17" t="s">
        <v>142</v>
      </c>
      <c r="BM187" s="215" t="s">
        <v>455</v>
      </c>
    </row>
    <row r="188" s="2" customFormat="1">
      <c r="A188" s="38"/>
      <c r="B188" s="39"/>
      <c r="C188" s="40"/>
      <c r="D188" s="217" t="s">
        <v>145</v>
      </c>
      <c r="E188" s="40"/>
      <c r="F188" s="218" t="s">
        <v>456</v>
      </c>
      <c r="G188" s="40"/>
      <c r="H188" s="40"/>
      <c r="I188" s="219"/>
      <c r="J188" s="40"/>
      <c r="K188" s="40"/>
      <c r="L188" s="44"/>
      <c r="M188" s="220"/>
      <c r="N188" s="22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145</v>
      </c>
      <c r="AU188" s="17" t="s">
        <v>87</v>
      </c>
    </row>
    <row r="189" s="2" customFormat="1" ht="24.15" customHeight="1">
      <c r="A189" s="38"/>
      <c r="B189" s="39"/>
      <c r="C189" s="254" t="s">
        <v>457</v>
      </c>
      <c r="D189" s="254" t="s">
        <v>239</v>
      </c>
      <c r="E189" s="255" t="s">
        <v>458</v>
      </c>
      <c r="F189" s="256" t="s">
        <v>459</v>
      </c>
      <c r="G189" s="257" t="s">
        <v>141</v>
      </c>
      <c r="H189" s="258">
        <v>21</v>
      </c>
      <c r="I189" s="259"/>
      <c r="J189" s="260">
        <f>ROUND(I189*H189,2)</f>
        <v>0</v>
      </c>
      <c r="K189" s="261"/>
      <c r="L189" s="262"/>
      <c r="M189" s="263" t="s">
        <v>1</v>
      </c>
      <c r="N189" s="264" t="s">
        <v>42</v>
      </c>
      <c r="O189" s="91"/>
      <c r="P189" s="213">
        <f>O189*H189</f>
        <v>0</v>
      </c>
      <c r="Q189" s="213">
        <v>0.00069999999999999999</v>
      </c>
      <c r="R189" s="213">
        <f>Q189*H189</f>
        <v>0.0147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175</v>
      </c>
      <c r="AT189" s="215" t="s">
        <v>239</v>
      </c>
      <c r="AU189" s="215" t="s">
        <v>87</v>
      </c>
      <c r="AY189" s="17" t="s">
        <v>143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85</v>
      </c>
      <c r="BK189" s="216">
        <f>ROUND(I189*H189,2)</f>
        <v>0</v>
      </c>
      <c r="BL189" s="17" t="s">
        <v>142</v>
      </c>
      <c r="BM189" s="215" t="s">
        <v>460</v>
      </c>
    </row>
    <row r="190" s="2" customFormat="1">
      <c r="A190" s="38"/>
      <c r="B190" s="39"/>
      <c r="C190" s="40"/>
      <c r="D190" s="217" t="s">
        <v>145</v>
      </c>
      <c r="E190" s="40"/>
      <c r="F190" s="218" t="s">
        <v>459</v>
      </c>
      <c r="G190" s="40"/>
      <c r="H190" s="40"/>
      <c r="I190" s="219"/>
      <c r="J190" s="40"/>
      <c r="K190" s="40"/>
      <c r="L190" s="44"/>
      <c r="M190" s="220"/>
      <c r="N190" s="22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145</v>
      </c>
      <c r="AU190" s="17" t="s">
        <v>87</v>
      </c>
    </row>
    <row r="191" s="2" customFormat="1" ht="16.5" customHeight="1">
      <c r="A191" s="38"/>
      <c r="B191" s="39"/>
      <c r="C191" s="254" t="s">
        <v>461</v>
      </c>
      <c r="D191" s="254" t="s">
        <v>239</v>
      </c>
      <c r="E191" s="255" t="s">
        <v>462</v>
      </c>
      <c r="F191" s="256" t="s">
        <v>463</v>
      </c>
      <c r="G191" s="257" t="s">
        <v>141</v>
      </c>
      <c r="H191" s="258">
        <v>18</v>
      </c>
      <c r="I191" s="259"/>
      <c r="J191" s="260">
        <f>ROUND(I191*H191,2)</f>
        <v>0</v>
      </c>
      <c r="K191" s="261"/>
      <c r="L191" s="262"/>
      <c r="M191" s="263" t="s">
        <v>1</v>
      </c>
      <c r="N191" s="264" t="s">
        <v>42</v>
      </c>
      <c r="O191" s="91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175</v>
      </c>
      <c r="AT191" s="215" t="s">
        <v>239</v>
      </c>
      <c r="AU191" s="215" t="s">
        <v>87</v>
      </c>
      <c r="AY191" s="17" t="s">
        <v>143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85</v>
      </c>
      <c r="BK191" s="216">
        <f>ROUND(I191*H191,2)</f>
        <v>0</v>
      </c>
      <c r="BL191" s="17" t="s">
        <v>142</v>
      </c>
      <c r="BM191" s="215" t="s">
        <v>464</v>
      </c>
    </row>
    <row r="192" s="2" customFormat="1">
      <c r="A192" s="38"/>
      <c r="B192" s="39"/>
      <c r="C192" s="40"/>
      <c r="D192" s="217" t="s">
        <v>145</v>
      </c>
      <c r="E192" s="40"/>
      <c r="F192" s="218" t="s">
        <v>463</v>
      </c>
      <c r="G192" s="40"/>
      <c r="H192" s="40"/>
      <c r="I192" s="219"/>
      <c r="J192" s="40"/>
      <c r="K192" s="40"/>
      <c r="L192" s="44"/>
      <c r="M192" s="220"/>
      <c r="N192" s="221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145</v>
      </c>
      <c r="AU192" s="17" t="s">
        <v>87</v>
      </c>
    </row>
    <row r="193" s="2" customFormat="1" ht="24.15" customHeight="1">
      <c r="A193" s="38"/>
      <c r="B193" s="39"/>
      <c r="C193" s="203" t="s">
        <v>465</v>
      </c>
      <c r="D193" s="203" t="s">
        <v>138</v>
      </c>
      <c r="E193" s="204" t="s">
        <v>466</v>
      </c>
      <c r="F193" s="205" t="s">
        <v>467</v>
      </c>
      <c r="G193" s="206" t="s">
        <v>194</v>
      </c>
      <c r="H193" s="207">
        <v>1.508</v>
      </c>
      <c r="I193" s="208"/>
      <c r="J193" s="209">
        <f>ROUND(I193*H193,2)</f>
        <v>0</v>
      </c>
      <c r="K193" s="210"/>
      <c r="L193" s="44"/>
      <c r="M193" s="211" t="s">
        <v>1</v>
      </c>
      <c r="N193" s="212" t="s">
        <v>42</v>
      </c>
      <c r="O193" s="91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142</v>
      </c>
      <c r="AT193" s="215" t="s">
        <v>138</v>
      </c>
      <c r="AU193" s="215" t="s">
        <v>87</v>
      </c>
      <c r="AY193" s="17" t="s">
        <v>143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85</v>
      </c>
      <c r="BK193" s="216">
        <f>ROUND(I193*H193,2)</f>
        <v>0</v>
      </c>
      <c r="BL193" s="17" t="s">
        <v>142</v>
      </c>
      <c r="BM193" s="215" t="s">
        <v>468</v>
      </c>
    </row>
    <row r="194" s="2" customFormat="1">
      <c r="A194" s="38"/>
      <c r="B194" s="39"/>
      <c r="C194" s="40"/>
      <c r="D194" s="217" t="s">
        <v>145</v>
      </c>
      <c r="E194" s="40"/>
      <c r="F194" s="218" t="s">
        <v>469</v>
      </c>
      <c r="G194" s="40"/>
      <c r="H194" s="40"/>
      <c r="I194" s="219"/>
      <c r="J194" s="40"/>
      <c r="K194" s="40"/>
      <c r="L194" s="44"/>
      <c r="M194" s="249"/>
      <c r="N194" s="250"/>
      <c r="O194" s="251"/>
      <c r="P194" s="251"/>
      <c r="Q194" s="251"/>
      <c r="R194" s="251"/>
      <c r="S194" s="251"/>
      <c r="T194" s="25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87</v>
      </c>
    </row>
    <row r="195" s="2" customFormat="1" ht="6.96" customHeight="1">
      <c r="A195" s="38"/>
      <c r="B195" s="66"/>
      <c r="C195" s="67"/>
      <c r="D195" s="67"/>
      <c r="E195" s="67"/>
      <c r="F195" s="67"/>
      <c r="G195" s="67"/>
      <c r="H195" s="67"/>
      <c r="I195" s="67"/>
      <c r="J195" s="67"/>
      <c r="K195" s="67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2nThme7BvIgC+5lLN6BGPXHQlGfnzC08Jm8k5WRSCuDN23FKbzz9wxZ35NbEPLDgDjMe3KYtIrPYNs+pEEItqA==" hashValue="evoKce/DqPTSLTbB8AvX4xURQjTzsnAdvEUE5ex1LAji43aYrYhhnfTYbH6NK7GOiMcNTyAOxd4gRtijKz97dQ==" algorithmName="SHA-512" password="CC35"/>
  <autoFilter ref="C117:K19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115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TGM Otrokovice - SO 800 Vegetačí úpravy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Otrokovice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ROUND((SUM(BE118:BE141)),  2)</f>
        <v>0</v>
      </c>
      <c r="G33" s="38"/>
      <c r="H33" s="38"/>
      <c r="I33" s="155">
        <v>0.20999999999999999</v>
      </c>
      <c r="J33" s="154">
        <f>ROUND(((SUM(BE118:BE141))*I33),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ROUND((SUM(BF118:BF141)),  2)</f>
        <v>0</v>
      </c>
      <c r="G34" s="38"/>
      <c r="H34" s="38"/>
      <c r="I34" s="155">
        <v>0.12</v>
      </c>
      <c r="J34" s="154">
        <f>ROUND(((SUM(BF118:BF141))*I34),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ROUND((SUM(BG118:BG141)),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ROUND((SUM(BH118:BH141)),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ROUND((SUM(BI118:BI141)),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ZŠ TGM Otrokovice - SO 800 Vegetačí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Z.05 - Parkový trávník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</v>
      </c>
      <c r="G89" s="40"/>
      <c r="H89" s="40"/>
      <c r="I89" s="32" t="s">
        <v>22</v>
      </c>
      <c r="J89" s="79" t="str">
        <f>IF(J12="","",J12)</f>
        <v>13. 4. 2024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Mgr. Petra Šoborová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121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hidden="1" s="9" customFormat="1" ht="24.96" customHeight="1">
      <c r="A97" s="9"/>
      <c r="B97" s="179"/>
      <c r="C97" s="180"/>
      <c r="D97" s="181" t="s">
        <v>123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471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ZŠ TGM Otrokovice - SO 800 Vegetačí úpravy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Z.05 - Parkový trávník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Otrokovice</v>
      </c>
      <c r="G112" s="40"/>
      <c r="H112" s="40"/>
      <c r="I112" s="32" t="s">
        <v>22</v>
      </c>
      <c r="J112" s="79" t="str">
        <f>IF(J12="","",J12)</f>
        <v>13. 4. 2024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Otrokovice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Ing. Mgr. Petra Šoborová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126</v>
      </c>
      <c r="D117" s="194" t="s">
        <v>62</v>
      </c>
      <c r="E117" s="194" t="s">
        <v>58</v>
      </c>
      <c r="F117" s="194" t="s">
        <v>59</v>
      </c>
      <c r="G117" s="194" t="s">
        <v>127</v>
      </c>
      <c r="H117" s="194" t="s">
        <v>128</v>
      </c>
      <c r="I117" s="194" t="s">
        <v>129</v>
      </c>
      <c r="J117" s="195" t="s">
        <v>120</v>
      </c>
      <c r="K117" s="196" t="s">
        <v>130</v>
      </c>
      <c r="L117" s="197"/>
      <c r="M117" s="100" t="s">
        <v>1</v>
      </c>
      <c r="N117" s="101" t="s">
        <v>41</v>
      </c>
      <c r="O117" s="101" t="s">
        <v>131</v>
      </c>
      <c r="P117" s="101" t="s">
        <v>132</v>
      </c>
      <c r="Q117" s="101" t="s">
        <v>133</v>
      </c>
      <c r="R117" s="101" t="s">
        <v>134</v>
      </c>
      <c r="S117" s="101" t="s">
        <v>135</v>
      </c>
      <c r="T117" s="102" t="s">
        <v>136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0.0027920000000000002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76</v>
      </c>
      <c r="AU118" s="17" t="s">
        <v>122</v>
      </c>
      <c r="BK118" s="202">
        <f>BK119</f>
        <v>0</v>
      </c>
    </row>
    <row r="119" s="13" customFormat="1" ht="25.92" customHeight="1">
      <c r="A119" s="13"/>
      <c r="B119" s="233"/>
      <c r="C119" s="234"/>
      <c r="D119" s="235" t="s">
        <v>76</v>
      </c>
      <c r="E119" s="236" t="s">
        <v>199</v>
      </c>
      <c r="F119" s="236" t="s">
        <v>200</v>
      </c>
      <c r="G119" s="234"/>
      <c r="H119" s="234"/>
      <c r="I119" s="237"/>
      <c r="J119" s="238">
        <f>BK119</f>
        <v>0</v>
      </c>
      <c r="K119" s="234"/>
      <c r="L119" s="239"/>
      <c r="M119" s="240"/>
      <c r="N119" s="241"/>
      <c r="O119" s="241"/>
      <c r="P119" s="242">
        <f>P120</f>
        <v>0</v>
      </c>
      <c r="Q119" s="241"/>
      <c r="R119" s="242">
        <f>R120</f>
        <v>0.0027920000000000002</v>
      </c>
      <c r="S119" s="241"/>
      <c r="T119" s="243">
        <f>T120</f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244" t="s">
        <v>85</v>
      </c>
      <c r="AT119" s="245" t="s">
        <v>76</v>
      </c>
      <c r="AU119" s="245" t="s">
        <v>77</v>
      </c>
      <c r="AY119" s="244" t="s">
        <v>143</v>
      </c>
      <c r="BK119" s="246">
        <f>BK120</f>
        <v>0</v>
      </c>
    </row>
    <row r="120" s="13" customFormat="1" ht="22.8" customHeight="1">
      <c r="A120" s="13"/>
      <c r="B120" s="233"/>
      <c r="C120" s="234"/>
      <c r="D120" s="235" t="s">
        <v>76</v>
      </c>
      <c r="E120" s="247" t="s">
        <v>472</v>
      </c>
      <c r="F120" s="247" t="s">
        <v>98</v>
      </c>
      <c r="G120" s="234"/>
      <c r="H120" s="234"/>
      <c r="I120" s="237"/>
      <c r="J120" s="248">
        <f>BK120</f>
        <v>0</v>
      </c>
      <c r="K120" s="234"/>
      <c r="L120" s="239"/>
      <c r="M120" s="240"/>
      <c r="N120" s="241"/>
      <c r="O120" s="241"/>
      <c r="P120" s="242">
        <f>SUM(P121:P141)</f>
        <v>0</v>
      </c>
      <c r="Q120" s="241"/>
      <c r="R120" s="242">
        <f>SUM(R121:R141)</f>
        <v>0.0027920000000000002</v>
      </c>
      <c r="S120" s="241"/>
      <c r="T120" s="243">
        <f>SUM(T121:T141)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244" t="s">
        <v>85</v>
      </c>
      <c r="AT120" s="245" t="s">
        <v>76</v>
      </c>
      <c r="AU120" s="245" t="s">
        <v>85</v>
      </c>
      <c r="AY120" s="244" t="s">
        <v>143</v>
      </c>
      <c r="BK120" s="246">
        <f>SUM(BK121:BK141)</f>
        <v>0</v>
      </c>
    </row>
    <row r="121" s="2" customFormat="1" ht="37.8" customHeight="1">
      <c r="A121" s="38"/>
      <c r="B121" s="39"/>
      <c r="C121" s="203" t="s">
        <v>473</v>
      </c>
      <c r="D121" s="203" t="s">
        <v>138</v>
      </c>
      <c r="E121" s="204" t="s">
        <v>474</v>
      </c>
      <c r="F121" s="205" t="s">
        <v>475</v>
      </c>
      <c r="G121" s="206" t="s">
        <v>188</v>
      </c>
      <c r="H121" s="207">
        <v>928</v>
      </c>
      <c r="I121" s="208"/>
      <c r="J121" s="209">
        <f>ROUND(I121*H121,2)</f>
        <v>0</v>
      </c>
      <c r="K121" s="210"/>
      <c r="L121" s="44"/>
      <c r="M121" s="211" t="s">
        <v>1</v>
      </c>
      <c r="N121" s="212" t="s">
        <v>42</v>
      </c>
      <c r="O121" s="9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142</v>
      </c>
      <c r="AT121" s="215" t="s">
        <v>138</v>
      </c>
      <c r="AU121" s="215" t="s">
        <v>87</v>
      </c>
      <c r="AY121" s="17" t="s">
        <v>143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85</v>
      </c>
      <c r="BK121" s="216">
        <f>ROUND(I121*H121,2)</f>
        <v>0</v>
      </c>
      <c r="BL121" s="17" t="s">
        <v>142</v>
      </c>
      <c r="BM121" s="215" t="s">
        <v>476</v>
      </c>
    </row>
    <row r="122" s="2" customFormat="1">
      <c r="A122" s="38"/>
      <c r="B122" s="39"/>
      <c r="C122" s="40"/>
      <c r="D122" s="217" t="s">
        <v>145</v>
      </c>
      <c r="E122" s="40"/>
      <c r="F122" s="218" t="s">
        <v>477</v>
      </c>
      <c r="G122" s="40"/>
      <c r="H122" s="40"/>
      <c r="I122" s="219"/>
      <c r="J122" s="40"/>
      <c r="K122" s="40"/>
      <c r="L122" s="44"/>
      <c r="M122" s="220"/>
      <c r="N122" s="221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87</v>
      </c>
    </row>
    <row r="123" s="2" customFormat="1" ht="33" customHeight="1">
      <c r="A123" s="38"/>
      <c r="B123" s="39"/>
      <c r="C123" s="203" t="s">
        <v>478</v>
      </c>
      <c r="D123" s="203" t="s">
        <v>138</v>
      </c>
      <c r="E123" s="204" t="s">
        <v>479</v>
      </c>
      <c r="F123" s="205" t="s">
        <v>480</v>
      </c>
      <c r="G123" s="206" t="s">
        <v>188</v>
      </c>
      <c r="H123" s="207">
        <v>928</v>
      </c>
      <c r="I123" s="208"/>
      <c r="J123" s="209">
        <f>ROUND(I123*H123,2)</f>
        <v>0</v>
      </c>
      <c r="K123" s="210"/>
      <c r="L123" s="44"/>
      <c r="M123" s="211" t="s">
        <v>1</v>
      </c>
      <c r="N123" s="212" t="s">
        <v>42</v>
      </c>
      <c r="O123" s="91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142</v>
      </c>
      <c r="AT123" s="215" t="s">
        <v>138</v>
      </c>
      <c r="AU123" s="215" t="s">
        <v>87</v>
      </c>
      <c r="AY123" s="17" t="s">
        <v>143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85</v>
      </c>
      <c r="BK123" s="216">
        <f>ROUND(I123*H123,2)</f>
        <v>0</v>
      </c>
      <c r="BL123" s="17" t="s">
        <v>142</v>
      </c>
      <c r="BM123" s="215" t="s">
        <v>481</v>
      </c>
    </row>
    <row r="124" s="2" customFormat="1">
      <c r="A124" s="38"/>
      <c r="B124" s="39"/>
      <c r="C124" s="40"/>
      <c r="D124" s="217" t="s">
        <v>145</v>
      </c>
      <c r="E124" s="40"/>
      <c r="F124" s="218" t="s">
        <v>482</v>
      </c>
      <c r="G124" s="40"/>
      <c r="H124" s="40"/>
      <c r="I124" s="219"/>
      <c r="J124" s="40"/>
      <c r="K124" s="40"/>
      <c r="L124" s="44"/>
      <c r="M124" s="220"/>
      <c r="N124" s="22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87</v>
      </c>
    </row>
    <row r="125" s="2" customFormat="1" ht="16.5" customHeight="1">
      <c r="A125" s="38"/>
      <c r="B125" s="39"/>
      <c r="C125" s="254" t="s">
        <v>483</v>
      </c>
      <c r="D125" s="254" t="s">
        <v>239</v>
      </c>
      <c r="E125" s="255" t="s">
        <v>484</v>
      </c>
      <c r="F125" s="256" t="s">
        <v>485</v>
      </c>
      <c r="G125" s="257" t="s">
        <v>401</v>
      </c>
      <c r="H125" s="258">
        <v>0.0080000000000000002</v>
      </c>
      <c r="I125" s="259"/>
      <c r="J125" s="260">
        <f>ROUND(I125*H125,2)</f>
        <v>0</v>
      </c>
      <c r="K125" s="261"/>
      <c r="L125" s="262"/>
      <c r="M125" s="263" t="s">
        <v>1</v>
      </c>
      <c r="N125" s="264" t="s">
        <v>42</v>
      </c>
      <c r="O125" s="91"/>
      <c r="P125" s="213">
        <f>O125*H125</f>
        <v>0</v>
      </c>
      <c r="Q125" s="213">
        <v>0.001</v>
      </c>
      <c r="R125" s="213">
        <f>Q125*H125</f>
        <v>7.9999999999999996E-06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175</v>
      </c>
      <c r="AT125" s="215" t="s">
        <v>239</v>
      </c>
      <c r="AU125" s="215" t="s">
        <v>87</v>
      </c>
      <c r="AY125" s="17" t="s">
        <v>143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85</v>
      </c>
      <c r="BK125" s="216">
        <f>ROUND(I125*H125,2)</f>
        <v>0</v>
      </c>
      <c r="BL125" s="17" t="s">
        <v>142</v>
      </c>
      <c r="BM125" s="215" t="s">
        <v>486</v>
      </c>
    </row>
    <row r="126" s="2" customFormat="1">
      <c r="A126" s="38"/>
      <c r="B126" s="39"/>
      <c r="C126" s="40"/>
      <c r="D126" s="217" t="s">
        <v>145</v>
      </c>
      <c r="E126" s="40"/>
      <c r="F126" s="218" t="s">
        <v>485</v>
      </c>
      <c r="G126" s="40"/>
      <c r="H126" s="40"/>
      <c r="I126" s="219"/>
      <c r="J126" s="40"/>
      <c r="K126" s="40"/>
      <c r="L126" s="44"/>
      <c r="M126" s="220"/>
      <c r="N126" s="22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87</v>
      </c>
    </row>
    <row r="127" s="2" customFormat="1" ht="24.15" customHeight="1">
      <c r="A127" s="38"/>
      <c r="B127" s="39"/>
      <c r="C127" s="203" t="s">
        <v>487</v>
      </c>
      <c r="D127" s="203" t="s">
        <v>138</v>
      </c>
      <c r="E127" s="204" t="s">
        <v>488</v>
      </c>
      <c r="F127" s="205" t="s">
        <v>489</v>
      </c>
      <c r="G127" s="206" t="s">
        <v>188</v>
      </c>
      <c r="H127" s="207">
        <v>928</v>
      </c>
      <c r="I127" s="208"/>
      <c r="J127" s="209">
        <f>ROUND(I127*H127,2)</f>
        <v>0</v>
      </c>
      <c r="K127" s="210"/>
      <c r="L127" s="44"/>
      <c r="M127" s="211" t="s">
        <v>1</v>
      </c>
      <c r="N127" s="212" t="s">
        <v>42</v>
      </c>
      <c r="O127" s="91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142</v>
      </c>
      <c r="AT127" s="215" t="s">
        <v>138</v>
      </c>
      <c r="AU127" s="215" t="s">
        <v>87</v>
      </c>
      <c r="AY127" s="17" t="s">
        <v>143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85</v>
      </c>
      <c r="BK127" s="216">
        <f>ROUND(I127*H127,2)</f>
        <v>0</v>
      </c>
      <c r="BL127" s="17" t="s">
        <v>142</v>
      </c>
      <c r="BM127" s="215" t="s">
        <v>490</v>
      </c>
    </row>
    <row r="128" s="2" customFormat="1">
      <c r="A128" s="38"/>
      <c r="B128" s="39"/>
      <c r="C128" s="40"/>
      <c r="D128" s="217" t="s">
        <v>145</v>
      </c>
      <c r="E128" s="40"/>
      <c r="F128" s="218" t="s">
        <v>491</v>
      </c>
      <c r="G128" s="40"/>
      <c r="H128" s="40"/>
      <c r="I128" s="219"/>
      <c r="J128" s="40"/>
      <c r="K128" s="40"/>
      <c r="L128" s="44"/>
      <c r="M128" s="220"/>
      <c r="N128" s="22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87</v>
      </c>
    </row>
    <row r="129" s="2" customFormat="1" ht="16.5" customHeight="1">
      <c r="A129" s="38"/>
      <c r="B129" s="39"/>
      <c r="C129" s="254" t="s">
        <v>492</v>
      </c>
      <c r="D129" s="254" t="s">
        <v>239</v>
      </c>
      <c r="E129" s="255" t="s">
        <v>493</v>
      </c>
      <c r="F129" s="256" t="s">
        <v>494</v>
      </c>
      <c r="G129" s="257" t="s">
        <v>412</v>
      </c>
      <c r="H129" s="258">
        <v>2.7839999999999998</v>
      </c>
      <c r="I129" s="259"/>
      <c r="J129" s="260">
        <f>ROUND(I129*H129,2)</f>
        <v>0</v>
      </c>
      <c r="K129" s="261"/>
      <c r="L129" s="262"/>
      <c r="M129" s="263" t="s">
        <v>1</v>
      </c>
      <c r="N129" s="264" t="s">
        <v>42</v>
      </c>
      <c r="O129" s="91"/>
      <c r="P129" s="213">
        <f>O129*H129</f>
        <v>0</v>
      </c>
      <c r="Q129" s="213">
        <v>0.001</v>
      </c>
      <c r="R129" s="213">
        <f>Q129*H129</f>
        <v>0.002784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175</v>
      </c>
      <c r="AT129" s="215" t="s">
        <v>239</v>
      </c>
      <c r="AU129" s="215" t="s">
        <v>87</v>
      </c>
      <c r="AY129" s="17" t="s">
        <v>143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85</v>
      </c>
      <c r="BK129" s="216">
        <f>ROUND(I129*H129,2)</f>
        <v>0</v>
      </c>
      <c r="BL129" s="17" t="s">
        <v>142</v>
      </c>
      <c r="BM129" s="215" t="s">
        <v>495</v>
      </c>
    </row>
    <row r="130" s="2" customFormat="1">
      <c r="A130" s="38"/>
      <c r="B130" s="39"/>
      <c r="C130" s="40"/>
      <c r="D130" s="217" t="s">
        <v>145</v>
      </c>
      <c r="E130" s="40"/>
      <c r="F130" s="218" t="s">
        <v>494</v>
      </c>
      <c r="G130" s="40"/>
      <c r="H130" s="40"/>
      <c r="I130" s="219"/>
      <c r="J130" s="40"/>
      <c r="K130" s="40"/>
      <c r="L130" s="44"/>
      <c r="M130" s="220"/>
      <c r="N130" s="22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87</v>
      </c>
    </row>
    <row r="131" s="12" customFormat="1">
      <c r="A131" s="12"/>
      <c r="B131" s="222"/>
      <c r="C131" s="223"/>
      <c r="D131" s="217" t="s">
        <v>197</v>
      </c>
      <c r="E131" s="224" t="s">
        <v>1</v>
      </c>
      <c r="F131" s="225" t="s">
        <v>496</v>
      </c>
      <c r="G131" s="223"/>
      <c r="H131" s="226">
        <v>2.7839999999999998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2" t="s">
        <v>197</v>
      </c>
      <c r="AU131" s="232" t="s">
        <v>87</v>
      </c>
      <c r="AV131" s="12" t="s">
        <v>87</v>
      </c>
      <c r="AW131" s="12" t="s">
        <v>32</v>
      </c>
      <c r="AX131" s="12" t="s">
        <v>77</v>
      </c>
      <c r="AY131" s="232" t="s">
        <v>143</v>
      </c>
    </row>
    <row r="132" s="14" customFormat="1">
      <c r="A132" s="14"/>
      <c r="B132" s="265"/>
      <c r="C132" s="266"/>
      <c r="D132" s="217" t="s">
        <v>197</v>
      </c>
      <c r="E132" s="267" t="s">
        <v>1</v>
      </c>
      <c r="F132" s="268" t="s">
        <v>387</v>
      </c>
      <c r="G132" s="266"/>
      <c r="H132" s="269">
        <v>2.7839999999999998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5" t="s">
        <v>197</v>
      </c>
      <c r="AU132" s="275" t="s">
        <v>87</v>
      </c>
      <c r="AV132" s="14" t="s">
        <v>142</v>
      </c>
      <c r="AW132" s="14" t="s">
        <v>32</v>
      </c>
      <c r="AX132" s="14" t="s">
        <v>85</v>
      </c>
      <c r="AY132" s="275" t="s">
        <v>143</v>
      </c>
    </row>
    <row r="133" s="2" customFormat="1" ht="21.75" customHeight="1">
      <c r="A133" s="38"/>
      <c r="B133" s="39"/>
      <c r="C133" s="203" t="s">
        <v>497</v>
      </c>
      <c r="D133" s="203" t="s">
        <v>138</v>
      </c>
      <c r="E133" s="204" t="s">
        <v>498</v>
      </c>
      <c r="F133" s="205" t="s">
        <v>499</v>
      </c>
      <c r="G133" s="206" t="s">
        <v>188</v>
      </c>
      <c r="H133" s="207">
        <v>928</v>
      </c>
      <c r="I133" s="208"/>
      <c r="J133" s="209">
        <f>ROUND(I133*H133,2)</f>
        <v>0</v>
      </c>
      <c r="K133" s="210"/>
      <c r="L133" s="44"/>
      <c r="M133" s="211" t="s">
        <v>1</v>
      </c>
      <c r="N133" s="212" t="s">
        <v>42</v>
      </c>
      <c r="O133" s="91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142</v>
      </c>
      <c r="AT133" s="215" t="s">
        <v>138</v>
      </c>
      <c r="AU133" s="215" t="s">
        <v>87</v>
      </c>
      <c r="AY133" s="17" t="s">
        <v>143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85</v>
      </c>
      <c r="BK133" s="216">
        <f>ROUND(I133*H133,2)</f>
        <v>0</v>
      </c>
      <c r="BL133" s="17" t="s">
        <v>142</v>
      </c>
      <c r="BM133" s="215" t="s">
        <v>500</v>
      </c>
    </row>
    <row r="134" s="2" customFormat="1">
      <c r="A134" s="38"/>
      <c r="B134" s="39"/>
      <c r="C134" s="40"/>
      <c r="D134" s="217" t="s">
        <v>145</v>
      </c>
      <c r="E134" s="40"/>
      <c r="F134" s="218" t="s">
        <v>501</v>
      </c>
      <c r="G134" s="40"/>
      <c r="H134" s="40"/>
      <c r="I134" s="219"/>
      <c r="J134" s="40"/>
      <c r="K134" s="40"/>
      <c r="L134" s="44"/>
      <c r="M134" s="220"/>
      <c r="N134" s="22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87</v>
      </c>
    </row>
    <row r="135" s="2" customFormat="1">
      <c r="A135" s="38"/>
      <c r="B135" s="39"/>
      <c r="C135" s="40"/>
      <c r="D135" s="217" t="s">
        <v>210</v>
      </c>
      <c r="E135" s="40"/>
      <c r="F135" s="253" t="s">
        <v>502</v>
      </c>
      <c r="G135" s="40"/>
      <c r="H135" s="40"/>
      <c r="I135" s="219"/>
      <c r="J135" s="40"/>
      <c r="K135" s="40"/>
      <c r="L135" s="44"/>
      <c r="M135" s="220"/>
      <c r="N135" s="22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210</v>
      </c>
      <c r="AU135" s="17" t="s">
        <v>87</v>
      </c>
    </row>
    <row r="136" s="2" customFormat="1" ht="16.5" customHeight="1">
      <c r="A136" s="38"/>
      <c r="B136" s="39"/>
      <c r="C136" s="203" t="s">
        <v>503</v>
      </c>
      <c r="D136" s="203" t="s">
        <v>138</v>
      </c>
      <c r="E136" s="204" t="s">
        <v>504</v>
      </c>
      <c r="F136" s="205" t="s">
        <v>505</v>
      </c>
      <c r="G136" s="206" t="s">
        <v>188</v>
      </c>
      <c r="H136" s="207">
        <v>928</v>
      </c>
      <c r="I136" s="208"/>
      <c r="J136" s="209">
        <f>ROUND(I136*H136,2)</f>
        <v>0</v>
      </c>
      <c r="K136" s="210"/>
      <c r="L136" s="44"/>
      <c r="M136" s="211" t="s">
        <v>1</v>
      </c>
      <c r="N136" s="212" t="s">
        <v>42</v>
      </c>
      <c r="O136" s="91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142</v>
      </c>
      <c r="AT136" s="215" t="s">
        <v>138</v>
      </c>
      <c r="AU136" s="215" t="s">
        <v>87</v>
      </c>
      <c r="AY136" s="17" t="s">
        <v>143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85</v>
      </c>
      <c r="BK136" s="216">
        <f>ROUND(I136*H136,2)</f>
        <v>0</v>
      </c>
      <c r="BL136" s="17" t="s">
        <v>142</v>
      </c>
      <c r="BM136" s="215" t="s">
        <v>506</v>
      </c>
    </row>
    <row r="137" s="2" customFormat="1">
      <c r="A137" s="38"/>
      <c r="B137" s="39"/>
      <c r="C137" s="40"/>
      <c r="D137" s="217" t="s">
        <v>145</v>
      </c>
      <c r="E137" s="40"/>
      <c r="F137" s="218" t="s">
        <v>507</v>
      </c>
      <c r="G137" s="40"/>
      <c r="H137" s="40"/>
      <c r="I137" s="219"/>
      <c r="J137" s="40"/>
      <c r="K137" s="40"/>
      <c r="L137" s="44"/>
      <c r="M137" s="220"/>
      <c r="N137" s="22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87</v>
      </c>
    </row>
    <row r="138" s="2" customFormat="1" ht="24.15" customHeight="1">
      <c r="A138" s="38"/>
      <c r="B138" s="39"/>
      <c r="C138" s="203" t="s">
        <v>508</v>
      </c>
      <c r="D138" s="203" t="s">
        <v>138</v>
      </c>
      <c r="E138" s="204" t="s">
        <v>509</v>
      </c>
      <c r="F138" s="205" t="s">
        <v>510</v>
      </c>
      <c r="G138" s="206" t="s">
        <v>188</v>
      </c>
      <c r="H138" s="207">
        <v>928</v>
      </c>
      <c r="I138" s="208"/>
      <c r="J138" s="209">
        <f>ROUND(I138*H138,2)</f>
        <v>0</v>
      </c>
      <c r="K138" s="210"/>
      <c r="L138" s="44"/>
      <c r="M138" s="211" t="s">
        <v>1</v>
      </c>
      <c r="N138" s="212" t="s">
        <v>42</v>
      </c>
      <c r="O138" s="91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142</v>
      </c>
      <c r="AT138" s="215" t="s">
        <v>138</v>
      </c>
      <c r="AU138" s="215" t="s">
        <v>87</v>
      </c>
      <c r="AY138" s="17" t="s">
        <v>143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85</v>
      </c>
      <c r="BK138" s="216">
        <f>ROUND(I138*H138,2)</f>
        <v>0</v>
      </c>
      <c r="BL138" s="17" t="s">
        <v>142</v>
      </c>
      <c r="BM138" s="215" t="s">
        <v>511</v>
      </c>
    </row>
    <row r="139" s="2" customFormat="1">
      <c r="A139" s="38"/>
      <c r="B139" s="39"/>
      <c r="C139" s="40"/>
      <c r="D139" s="217" t="s">
        <v>145</v>
      </c>
      <c r="E139" s="40"/>
      <c r="F139" s="218" t="s">
        <v>512</v>
      </c>
      <c r="G139" s="40"/>
      <c r="H139" s="40"/>
      <c r="I139" s="219"/>
      <c r="J139" s="40"/>
      <c r="K139" s="40"/>
      <c r="L139" s="44"/>
      <c r="M139" s="220"/>
      <c r="N139" s="22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87</v>
      </c>
    </row>
    <row r="140" s="2" customFormat="1" ht="24.15" customHeight="1">
      <c r="A140" s="38"/>
      <c r="B140" s="39"/>
      <c r="C140" s="203" t="s">
        <v>513</v>
      </c>
      <c r="D140" s="203" t="s">
        <v>138</v>
      </c>
      <c r="E140" s="204" t="s">
        <v>466</v>
      </c>
      <c r="F140" s="205" t="s">
        <v>467</v>
      </c>
      <c r="G140" s="206" t="s">
        <v>194</v>
      </c>
      <c r="H140" s="207">
        <v>0.0030000000000000001</v>
      </c>
      <c r="I140" s="208"/>
      <c r="J140" s="209">
        <f>ROUND(I140*H140,2)</f>
        <v>0</v>
      </c>
      <c r="K140" s="210"/>
      <c r="L140" s="44"/>
      <c r="M140" s="211" t="s">
        <v>1</v>
      </c>
      <c r="N140" s="212" t="s">
        <v>42</v>
      </c>
      <c r="O140" s="91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142</v>
      </c>
      <c r="AT140" s="215" t="s">
        <v>138</v>
      </c>
      <c r="AU140" s="215" t="s">
        <v>87</v>
      </c>
      <c r="AY140" s="17" t="s">
        <v>143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85</v>
      </c>
      <c r="BK140" s="216">
        <f>ROUND(I140*H140,2)</f>
        <v>0</v>
      </c>
      <c r="BL140" s="17" t="s">
        <v>142</v>
      </c>
      <c r="BM140" s="215" t="s">
        <v>514</v>
      </c>
    </row>
    <row r="141" s="2" customFormat="1">
      <c r="A141" s="38"/>
      <c r="B141" s="39"/>
      <c r="C141" s="40"/>
      <c r="D141" s="217" t="s">
        <v>145</v>
      </c>
      <c r="E141" s="40"/>
      <c r="F141" s="218" t="s">
        <v>515</v>
      </c>
      <c r="G141" s="40"/>
      <c r="H141" s="40"/>
      <c r="I141" s="219"/>
      <c r="J141" s="40"/>
      <c r="K141" s="40"/>
      <c r="L141" s="44"/>
      <c r="M141" s="249"/>
      <c r="N141" s="250"/>
      <c r="O141" s="251"/>
      <c r="P141" s="251"/>
      <c r="Q141" s="251"/>
      <c r="R141" s="251"/>
      <c r="S141" s="251"/>
      <c r="T141" s="25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87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N94pFxrcmQuDuulMaHCy/TBN9sqlmMgIHtrdCNX6sP8q60eYoYdeVQgaj6Jkra9mvwMmrOkiRgQlQqmU1aPpyA==" hashValue="i39ZhYtcjoOOX2JMOY9YXkiXKAeVA23HlLQMI5MV459mZGeSiV1TMe0IVZvUNkcfu9JFz9NPLAzel255g5G9xg==" algorithmName="SHA-512" password="CC35"/>
  <autoFilter ref="C117:K14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115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TGM Otrokovice - SO 800 Vegetačí úpravy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Otrokovice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ROUND((SUM(BE118:BE196)),  2)</f>
        <v>0</v>
      </c>
      <c r="G33" s="38"/>
      <c r="H33" s="38"/>
      <c r="I33" s="155">
        <v>0.20999999999999999</v>
      </c>
      <c r="J33" s="154">
        <f>ROUND(((SUM(BE118:BE196))*I33),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ROUND((SUM(BF118:BF196)),  2)</f>
        <v>0</v>
      </c>
      <c r="G34" s="38"/>
      <c r="H34" s="38"/>
      <c r="I34" s="155">
        <v>0.12</v>
      </c>
      <c r="J34" s="154">
        <f>ROUND(((SUM(BF118:BF196))*I34),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ROUND((SUM(BG118:BG196)),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ROUND((SUM(BH118:BH196)),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ROUND((SUM(BI118:BI196)),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ZŠ TGM Otrokovice - SO 800 Vegetačí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Z.06 - Kombinované záhony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</v>
      </c>
      <c r="G89" s="40"/>
      <c r="H89" s="40"/>
      <c r="I89" s="32" t="s">
        <v>22</v>
      </c>
      <c r="J89" s="79" t="str">
        <f>IF(J12="","",J12)</f>
        <v>13. 4. 2024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Mgr. Petra Šoborová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121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hidden="1" s="9" customFormat="1" ht="24.96" customHeight="1">
      <c r="A97" s="9"/>
      <c r="B97" s="179"/>
      <c r="C97" s="180"/>
      <c r="D97" s="181" t="s">
        <v>123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517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ZŠ TGM Otrokovice - SO 800 Vegetačí úpravy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Z.06 - Kombinované záhony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Otrokovice</v>
      </c>
      <c r="G112" s="40"/>
      <c r="H112" s="40"/>
      <c r="I112" s="32" t="s">
        <v>22</v>
      </c>
      <c r="J112" s="79" t="str">
        <f>IF(J12="","",J12)</f>
        <v>13. 4. 2024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Otrokovice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Ing. Mgr. Petra Šoborová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126</v>
      </c>
      <c r="D117" s="194" t="s">
        <v>62</v>
      </c>
      <c r="E117" s="194" t="s">
        <v>58</v>
      </c>
      <c r="F117" s="194" t="s">
        <v>59</v>
      </c>
      <c r="G117" s="194" t="s">
        <v>127</v>
      </c>
      <c r="H117" s="194" t="s">
        <v>128</v>
      </c>
      <c r="I117" s="194" t="s">
        <v>129</v>
      </c>
      <c r="J117" s="195" t="s">
        <v>120</v>
      </c>
      <c r="K117" s="196" t="s">
        <v>130</v>
      </c>
      <c r="L117" s="197"/>
      <c r="M117" s="100" t="s">
        <v>1</v>
      </c>
      <c r="N117" s="101" t="s">
        <v>41</v>
      </c>
      <c r="O117" s="101" t="s">
        <v>131</v>
      </c>
      <c r="P117" s="101" t="s">
        <v>132</v>
      </c>
      <c r="Q117" s="101" t="s">
        <v>133</v>
      </c>
      <c r="R117" s="101" t="s">
        <v>134</v>
      </c>
      <c r="S117" s="101" t="s">
        <v>135</v>
      </c>
      <c r="T117" s="102" t="s">
        <v>136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1.5500840000000002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76</v>
      </c>
      <c r="AU118" s="17" t="s">
        <v>122</v>
      </c>
      <c r="BK118" s="202">
        <f>BK119</f>
        <v>0</v>
      </c>
    </row>
    <row r="119" s="13" customFormat="1" ht="25.92" customHeight="1">
      <c r="A119" s="13"/>
      <c r="B119" s="233"/>
      <c r="C119" s="234"/>
      <c r="D119" s="235" t="s">
        <v>76</v>
      </c>
      <c r="E119" s="236" t="s">
        <v>199</v>
      </c>
      <c r="F119" s="236" t="s">
        <v>200</v>
      </c>
      <c r="G119" s="234"/>
      <c r="H119" s="234"/>
      <c r="I119" s="237"/>
      <c r="J119" s="238">
        <f>BK119</f>
        <v>0</v>
      </c>
      <c r="K119" s="234"/>
      <c r="L119" s="239"/>
      <c r="M119" s="240"/>
      <c r="N119" s="241"/>
      <c r="O119" s="241"/>
      <c r="P119" s="242">
        <f>P120</f>
        <v>0</v>
      </c>
      <c r="Q119" s="241"/>
      <c r="R119" s="242">
        <f>R120</f>
        <v>1.5500840000000002</v>
      </c>
      <c r="S119" s="241"/>
      <c r="T119" s="243">
        <f>T120</f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244" t="s">
        <v>85</v>
      </c>
      <c r="AT119" s="245" t="s">
        <v>76</v>
      </c>
      <c r="AU119" s="245" t="s">
        <v>77</v>
      </c>
      <c r="AY119" s="244" t="s">
        <v>143</v>
      </c>
      <c r="BK119" s="246">
        <f>BK120</f>
        <v>0</v>
      </c>
    </row>
    <row r="120" s="13" customFormat="1" ht="22.8" customHeight="1">
      <c r="A120" s="13"/>
      <c r="B120" s="233"/>
      <c r="C120" s="234"/>
      <c r="D120" s="235" t="s">
        <v>76</v>
      </c>
      <c r="E120" s="247" t="s">
        <v>518</v>
      </c>
      <c r="F120" s="247" t="s">
        <v>519</v>
      </c>
      <c r="G120" s="234"/>
      <c r="H120" s="234"/>
      <c r="I120" s="237"/>
      <c r="J120" s="248">
        <f>BK120</f>
        <v>0</v>
      </c>
      <c r="K120" s="234"/>
      <c r="L120" s="239"/>
      <c r="M120" s="240"/>
      <c r="N120" s="241"/>
      <c r="O120" s="241"/>
      <c r="P120" s="242">
        <f>SUM(P121:P196)</f>
        <v>0</v>
      </c>
      <c r="Q120" s="241"/>
      <c r="R120" s="242">
        <f>SUM(R121:R196)</f>
        <v>1.5500840000000002</v>
      </c>
      <c r="S120" s="241"/>
      <c r="T120" s="243">
        <f>SUM(T121:T196)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244" t="s">
        <v>85</v>
      </c>
      <c r="AT120" s="245" t="s">
        <v>76</v>
      </c>
      <c r="AU120" s="245" t="s">
        <v>85</v>
      </c>
      <c r="AY120" s="244" t="s">
        <v>143</v>
      </c>
      <c r="BK120" s="246">
        <f>SUM(BK121:BK196)</f>
        <v>0</v>
      </c>
    </row>
    <row r="121" s="2" customFormat="1" ht="33" customHeight="1">
      <c r="A121" s="38"/>
      <c r="B121" s="39"/>
      <c r="C121" s="203" t="s">
        <v>520</v>
      </c>
      <c r="D121" s="203" t="s">
        <v>138</v>
      </c>
      <c r="E121" s="204" t="s">
        <v>521</v>
      </c>
      <c r="F121" s="205" t="s">
        <v>522</v>
      </c>
      <c r="G121" s="206" t="s">
        <v>188</v>
      </c>
      <c r="H121" s="207">
        <v>100</v>
      </c>
      <c r="I121" s="208"/>
      <c r="J121" s="209">
        <f>ROUND(I121*H121,2)</f>
        <v>0</v>
      </c>
      <c r="K121" s="210"/>
      <c r="L121" s="44"/>
      <c r="M121" s="211" t="s">
        <v>1</v>
      </c>
      <c r="N121" s="212" t="s">
        <v>42</v>
      </c>
      <c r="O121" s="9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142</v>
      </c>
      <c r="AT121" s="215" t="s">
        <v>138</v>
      </c>
      <c r="AU121" s="215" t="s">
        <v>87</v>
      </c>
      <c r="AY121" s="17" t="s">
        <v>143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85</v>
      </c>
      <c r="BK121" s="216">
        <f>ROUND(I121*H121,2)</f>
        <v>0</v>
      </c>
      <c r="BL121" s="17" t="s">
        <v>142</v>
      </c>
      <c r="BM121" s="215" t="s">
        <v>523</v>
      </c>
    </row>
    <row r="122" s="2" customFormat="1">
      <c r="A122" s="38"/>
      <c r="B122" s="39"/>
      <c r="C122" s="40"/>
      <c r="D122" s="217" t="s">
        <v>145</v>
      </c>
      <c r="E122" s="40"/>
      <c r="F122" s="218" t="s">
        <v>524</v>
      </c>
      <c r="G122" s="40"/>
      <c r="H122" s="40"/>
      <c r="I122" s="219"/>
      <c r="J122" s="40"/>
      <c r="K122" s="40"/>
      <c r="L122" s="44"/>
      <c r="M122" s="220"/>
      <c r="N122" s="221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87</v>
      </c>
    </row>
    <row r="123" s="2" customFormat="1" ht="24.15" customHeight="1">
      <c r="A123" s="38"/>
      <c r="B123" s="39"/>
      <c r="C123" s="203" t="s">
        <v>525</v>
      </c>
      <c r="D123" s="203" t="s">
        <v>138</v>
      </c>
      <c r="E123" s="204" t="s">
        <v>526</v>
      </c>
      <c r="F123" s="205" t="s">
        <v>527</v>
      </c>
      <c r="G123" s="206" t="s">
        <v>188</v>
      </c>
      <c r="H123" s="207">
        <v>100</v>
      </c>
      <c r="I123" s="208"/>
      <c r="J123" s="209">
        <f>ROUND(I123*H123,2)</f>
        <v>0</v>
      </c>
      <c r="K123" s="210"/>
      <c r="L123" s="44"/>
      <c r="M123" s="211" t="s">
        <v>1</v>
      </c>
      <c r="N123" s="212" t="s">
        <v>42</v>
      </c>
      <c r="O123" s="91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142</v>
      </c>
      <c r="AT123" s="215" t="s">
        <v>138</v>
      </c>
      <c r="AU123" s="215" t="s">
        <v>87</v>
      </c>
      <c r="AY123" s="17" t="s">
        <v>143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85</v>
      </c>
      <c r="BK123" s="216">
        <f>ROUND(I123*H123,2)</f>
        <v>0</v>
      </c>
      <c r="BL123" s="17" t="s">
        <v>142</v>
      </c>
      <c r="BM123" s="215" t="s">
        <v>528</v>
      </c>
    </row>
    <row r="124" s="2" customFormat="1">
      <c r="A124" s="38"/>
      <c r="B124" s="39"/>
      <c r="C124" s="40"/>
      <c r="D124" s="217" t="s">
        <v>145</v>
      </c>
      <c r="E124" s="40"/>
      <c r="F124" s="218" t="s">
        <v>529</v>
      </c>
      <c r="G124" s="40"/>
      <c r="H124" s="40"/>
      <c r="I124" s="219"/>
      <c r="J124" s="40"/>
      <c r="K124" s="40"/>
      <c r="L124" s="44"/>
      <c r="M124" s="220"/>
      <c r="N124" s="22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87</v>
      </c>
    </row>
    <row r="125" s="2" customFormat="1" ht="33" customHeight="1">
      <c r="A125" s="38"/>
      <c r="B125" s="39"/>
      <c r="C125" s="203" t="s">
        <v>530</v>
      </c>
      <c r="D125" s="203" t="s">
        <v>138</v>
      </c>
      <c r="E125" s="204" t="s">
        <v>531</v>
      </c>
      <c r="F125" s="205" t="s">
        <v>532</v>
      </c>
      <c r="G125" s="206" t="s">
        <v>188</v>
      </c>
      <c r="H125" s="207">
        <v>100</v>
      </c>
      <c r="I125" s="208"/>
      <c r="J125" s="209">
        <f>ROUND(I125*H125,2)</f>
        <v>0</v>
      </c>
      <c r="K125" s="210"/>
      <c r="L125" s="44"/>
      <c r="M125" s="211" t="s">
        <v>1</v>
      </c>
      <c r="N125" s="212" t="s">
        <v>42</v>
      </c>
      <c r="O125" s="91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142</v>
      </c>
      <c r="AT125" s="215" t="s">
        <v>138</v>
      </c>
      <c r="AU125" s="215" t="s">
        <v>87</v>
      </c>
      <c r="AY125" s="17" t="s">
        <v>143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85</v>
      </c>
      <c r="BK125" s="216">
        <f>ROUND(I125*H125,2)</f>
        <v>0</v>
      </c>
      <c r="BL125" s="17" t="s">
        <v>142</v>
      </c>
      <c r="BM125" s="215" t="s">
        <v>533</v>
      </c>
    </row>
    <row r="126" s="2" customFormat="1">
      <c r="A126" s="38"/>
      <c r="B126" s="39"/>
      <c r="C126" s="40"/>
      <c r="D126" s="217" t="s">
        <v>145</v>
      </c>
      <c r="E126" s="40"/>
      <c r="F126" s="218" t="s">
        <v>534</v>
      </c>
      <c r="G126" s="40"/>
      <c r="H126" s="40"/>
      <c r="I126" s="219"/>
      <c r="J126" s="40"/>
      <c r="K126" s="40"/>
      <c r="L126" s="44"/>
      <c r="M126" s="220"/>
      <c r="N126" s="22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87</v>
      </c>
    </row>
    <row r="127" s="2" customFormat="1" ht="16.5" customHeight="1">
      <c r="A127" s="38"/>
      <c r="B127" s="39"/>
      <c r="C127" s="254" t="s">
        <v>535</v>
      </c>
      <c r="D127" s="254" t="s">
        <v>239</v>
      </c>
      <c r="E127" s="255" t="s">
        <v>484</v>
      </c>
      <c r="F127" s="256" t="s">
        <v>485</v>
      </c>
      <c r="G127" s="257" t="s">
        <v>401</v>
      </c>
      <c r="H127" s="258">
        <v>0.050000000000000003</v>
      </c>
      <c r="I127" s="259"/>
      <c r="J127" s="260">
        <f>ROUND(I127*H127,2)</f>
        <v>0</v>
      </c>
      <c r="K127" s="261"/>
      <c r="L127" s="262"/>
      <c r="M127" s="263" t="s">
        <v>1</v>
      </c>
      <c r="N127" s="264" t="s">
        <v>42</v>
      </c>
      <c r="O127" s="91"/>
      <c r="P127" s="213">
        <f>O127*H127</f>
        <v>0</v>
      </c>
      <c r="Q127" s="213">
        <v>0.001</v>
      </c>
      <c r="R127" s="213">
        <f>Q127*H127</f>
        <v>5.0000000000000002E-05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175</v>
      </c>
      <c r="AT127" s="215" t="s">
        <v>239</v>
      </c>
      <c r="AU127" s="215" t="s">
        <v>87</v>
      </c>
      <c r="AY127" s="17" t="s">
        <v>143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85</v>
      </c>
      <c r="BK127" s="216">
        <f>ROUND(I127*H127,2)</f>
        <v>0</v>
      </c>
      <c r="BL127" s="17" t="s">
        <v>142</v>
      </c>
      <c r="BM127" s="215" t="s">
        <v>536</v>
      </c>
    </row>
    <row r="128" s="2" customFormat="1">
      <c r="A128" s="38"/>
      <c r="B128" s="39"/>
      <c r="C128" s="40"/>
      <c r="D128" s="217" t="s">
        <v>145</v>
      </c>
      <c r="E128" s="40"/>
      <c r="F128" s="218" t="s">
        <v>485</v>
      </c>
      <c r="G128" s="40"/>
      <c r="H128" s="40"/>
      <c r="I128" s="219"/>
      <c r="J128" s="40"/>
      <c r="K128" s="40"/>
      <c r="L128" s="44"/>
      <c r="M128" s="220"/>
      <c r="N128" s="22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87</v>
      </c>
    </row>
    <row r="129" s="2" customFormat="1" ht="16.5" customHeight="1">
      <c r="A129" s="38"/>
      <c r="B129" s="39"/>
      <c r="C129" s="203" t="s">
        <v>537</v>
      </c>
      <c r="D129" s="203" t="s">
        <v>138</v>
      </c>
      <c r="E129" s="204" t="s">
        <v>538</v>
      </c>
      <c r="F129" s="205" t="s">
        <v>539</v>
      </c>
      <c r="G129" s="206" t="s">
        <v>141</v>
      </c>
      <c r="H129" s="207">
        <v>626</v>
      </c>
      <c r="I129" s="208"/>
      <c r="J129" s="209">
        <f>ROUND(I129*H129,2)</f>
        <v>0</v>
      </c>
      <c r="K129" s="210"/>
      <c r="L129" s="44"/>
      <c r="M129" s="211" t="s">
        <v>1</v>
      </c>
      <c r="N129" s="212" t="s">
        <v>42</v>
      </c>
      <c r="O129" s="91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142</v>
      </c>
      <c r="AT129" s="215" t="s">
        <v>138</v>
      </c>
      <c r="AU129" s="215" t="s">
        <v>87</v>
      </c>
      <c r="AY129" s="17" t="s">
        <v>143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85</v>
      </c>
      <c r="BK129" s="216">
        <f>ROUND(I129*H129,2)</f>
        <v>0</v>
      </c>
      <c r="BL129" s="17" t="s">
        <v>142</v>
      </c>
      <c r="BM129" s="215" t="s">
        <v>540</v>
      </c>
    </row>
    <row r="130" s="2" customFormat="1">
      <c r="A130" s="38"/>
      <c r="B130" s="39"/>
      <c r="C130" s="40"/>
      <c r="D130" s="217" t="s">
        <v>145</v>
      </c>
      <c r="E130" s="40"/>
      <c r="F130" s="218" t="s">
        <v>541</v>
      </c>
      <c r="G130" s="40"/>
      <c r="H130" s="40"/>
      <c r="I130" s="219"/>
      <c r="J130" s="40"/>
      <c r="K130" s="40"/>
      <c r="L130" s="44"/>
      <c r="M130" s="220"/>
      <c r="N130" s="22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145</v>
      </c>
      <c r="AU130" s="17" t="s">
        <v>87</v>
      </c>
    </row>
    <row r="131" s="12" customFormat="1">
      <c r="A131" s="12"/>
      <c r="B131" s="222"/>
      <c r="C131" s="223"/>
      <c r="D131" s="217" t="s">
        <v>197</v>
      </c>
      <c r="E131" s="224" t="s">
        <v>1</v>
      </c>
      <c r="F131" s="225" t="s">
        <v>542</v>
      </c>
      <c r="G131" s="223"/>
      <c r="H131" s="226">
        <v>626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2" t="s">
        <v>197</v>
      </c>
      <c r="AU131" s="232" t="s">
        <v>87</v>
      </c>
      <c r="AV131" s="12" t="s">
        <v>87</v>
      </c>
      <c r="AW131" s="12" t="s">
        <v>32</v>
      </c>
      <c r="AX131" s="12" t="s">
        <v>85</v>
      </c>
      <c r="AY131" s="232" t="s">
        <v>143</v>
      </c>
    </row>
    <row r="132" s="2" customFormat="1" ht="16.5" customHeight="1">
      <c r="A132" s="38"/>
      <c r="B132" s="39"/>
      <c r="C132" s="254" t="s">
        <v>543</v>
      </c>
      <c r="D132" s="254" t="s">
        <v>239</v>
      </c>
      <c r="E132" s="255" t="s">
        <v>352</v>
      </c>
      <c r="F132" s="256" t="s">
        <v>353</v>
      </c>
      <c r="G132" s="257" t="s">
        <v>354</v>
      </c>
      <c r="H132" s="258">
        <v>7.0199999999999996</v>
      </c>
      <c r="I132" s="259"/>
      <c r="J132" s="260">
        <f>ROUND(I132*H132,2)</f>
        <v>0</v>
      </c>
      <c r="K132" s="261"/>
      <c r="L132" s="262"/>
      <c r="M132" s="263" t="s">
        <v>1</v>
      </c>
      <c r="N132" s="264" t="s">
        <v>42</v>
      </c>
      <c r="O132" s="91"/>
      <c r="P132" s="213">
        <f>O132*H132</f>
        <v>0</v>
      </c>
      <c r="Q132" s="213">
        <v>0.22</v>
      </c>
      <c r="R132" s="213">
        <f>Q132*H132</f>
        <v>1.5444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175</v>
      </c>
      <c r="AT132" s="215" t="s">
        <v>239</v>
      </c>
      <c r="AU132" s="215" t="s">
        <v>87</v>
      </c>
      <c r="AY132" s="17" t="s">
        <v>143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85</v>
      </c>
      <c r="BK132" s="216">
        <f>ROUND(I132*H132,2)</f>
        <v>0</v>
      </c>
      <c r="BL132" s="17" t="s">
        <v>142</v>
      </c>
      <c r="BM132" s="215" t="s">
        <v>544</v>
      </c>
    </row>
    <row r="133" s="2" customFormat="1">
      <c r="A133" s="38"/>
      <c r="B133" s="39"/>
      <c r="C133" s="40"/>
      <c r="D133" s="217" t="s">
        <v>145</v>
      </c>
      <c r="E133" s="40"/>
      <c r="F133" s="218" t="s">
        <v>353</v>
      </c>
      <c r="G133" s="40"/>
      <c r="H133" s="40"/>
      <c r="I133" s="219"/>
      <c r="J133" s="40"/>
      <c r="K133" s="40"/>
      <c r="L133" s="44"/>
      <c r="M133" s="220"/>
      <c r="N133" s="22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87</v>
      </c>
    </row>
    <row r="134" s="2" customFormat="1" ht="16.5" customHeight="1">
      <c r="A134" s="38"/>
      <c r="B134" s="39"/>
      <c r="C134" s="254" t="s">
        <v>545</v>
      </c>
      <c r="D134" s="254" t="s">
        <v>239</v>
      </c>
      <c r="E134" s="255" t="s">
        <v>546</v>
      </c>
      <c r="F134" s="256" t="s">
        <v>547</v>
      </c>
      <c r="G134" s="257" t="s">
        <v>141</v>
      </c>
      <c r="H134" s="258">
        <v>40</v>
      </c>
      <c r="I134" s="259"/>
      <c r="J134" s="260">
        <f>ROUND(I134*H134,2)</f>
        <v>0</v>
      </c>
      <c r="K134" s="261"/>
      <c r="L134" s="262"/>
      <c r="M134" s="263" t="s">
        <v>1</v>
      </c>
      <c r="N134" s="264" t="s">
        <v>42</v>
      </c>
      <c r="O134" s="91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175</v>
      </c>
      <c r="AT134" s="215" t="s">
        <v>239</v>
      </c>
      <c r="AU134" s="215" t="s">
        <v>87</v>
      </c>
      <c r="AY134" s="17" t="s">
        <v>143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85</v>
      </c>
      <c r="BK134" s="216">
        <f>ROUND(I134*H134,2)</f>
        <v>0</v>
      </c>
      <c r="BL134" s="17" t="s">
        <v>142</v>
      </c>
      <c r="BM134" s="215" t="s">
        <v>548</v>
      </c>
    </row>
    <row r="135" s="2" customFormat="1">
      <c r="A135" s="38"/>
      <c r="B135" s="39"/>
      <c r="C135" s="40"/>
      <c r="D135" s="217" t="s">
        <v>145</v>
      </c>
      <c r="E135" s="40"/>
      <c r="F135" s="218" t="s">
        <v>547</v>
      </c>
      <c r="G135" s="40"/>
      <c r="H135" s="40"/>
      <c r="I135" s="219"/>
      <c r="J135" s="40"/>
      <c r="K135" s="40"/>
      <c r="L135" s="44"/>
      <c r="M135" s="220"/>
      <c r="N135" s="22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87</v>
      </c>
    </row>
    <row r="136" s="2" customFormat="1" ht="16.5" customHeight="1">
      <c r="A136" s="38"/>
      <c r="B136" s="39"/>
      <c r="C136" s="254" t="s">
        <v>549</v>
      </c>
      <c r="D136" s="254" t="s">
        <v>239</v>
      </c>
      <c r="E136" s="255" t="s">
        <v>550</v>
      </c>
      <c r="F136" s="256" t="s">
        <v>551</v>
      </c>
      <c r="G136" s="257" t="s">
        <v>141</v>
      </c>
      <c r="H136" s="258">
        <v>52</v>
      </c>
      <c r="I136" s="259"/>
      <c r="J136" s="260">
        <f>ROUND(I136*H136,2)</f>
        <v>0</v>
      </c>
      <c r="K136" s="261"/>
      <c r="L136" s="262"/>
      <c r="M136" s="263" t="s">
        <v>1</v>
      </c>
      <c r="N136" s="264" t="s">
        <v>42</v>
      </c>
      <c r="O136" s="91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175</v>
      </c>
      <c r="AT136" s="215" t="s">
        <v>239</v>
      </c>
      <c r="AU136" s="215" t="s">
        <v>87</v>
      </c>
      <c r="AY136" s="17" t="s">
        <v>143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85</v>
      </c>
      <c r="BK136" s="216">
        <f>ROUND(I136*H136,2)</f>
        <v>0</v>
      </c>
      <c r="BL136" s="17" t="s">
        <v>142</v>
      </c>
      <c r="BM136" s="215" t="s">
        <v>552</v>
      </c>
    </row>
    <row r="137" s="2" customFormat="1">
      <c r="A137" s="38"/>
      <c r="B137" s="39"/>
      <c r="C137" s="40"/>
      <c r="D137" s="217" t="s">
        <v>145</v>
      </c>
      <c r="E137" s="40"/>
      <c r="F137" s="218" t="s">
        <v>551</v>
      </c>
      <c r="G137" s="40"/>
      <c r="H137" s="40"/>
      <c r="I137" s="219"/>
      <c r="J137" s="40"/>
      <c r="K137" s="40"/>
      <c r="L137" s="44"/>
      <c r="M137" s="220"/>
      <c r="N137" s="22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87</v>
      </c>
    </row>
    <row r="138" s="2" customFormat="1" ht="16.5" customHeight="1">
      <c r="A138" s="38"/>
      <c r="B138" s="39"/>
      <c r="C138" s="254" t="s">
        <v>553</v>
      </c>
      <c r="D138" s="254" t="s">
        <v>239</v>
      </c>
      <c r="E138" s="255" t="s">
        <v>554</v>
      </c>
      <c r="F138" s="256" t="s">
        <v>555</v>
      </c>
      <c r="G138" s="257" t="s">
        <v>141</v>
      </c>
      <c r="H138" s="258">
        <v>20</v>
      </c>
      <c r="I138" s="259"/>
      <c r="J138" s="260">
        <f>ROUND(I138*H138,2)</f>
        <v>0</v>
      </c>
      <c r="K138" s="261"/>
      <c r="L138" s="262"/>
      <c r="M138" s="263" t="s">
        <v>1</v>
      </c>
      <c r="N138" s="264" t="s">
        <v>42</v>
      </c>
      <c r="O138" s="91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175</v>
      </c>
      <c r="AT138" s="215" t="s">
        <v>239</v>
      </c>
      <c r="AU138" s="215" t="s">
        <v>87</v>
      </c>
      <c r="AY138" s="17" t="s">
        <v>143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85</v>
      </c>
      <c r="BK138" s="216">
        <f>ROUND(I138*H138,2)</f>
        <v>0</v>
      </c>
      <c r="BL138" s="17" t="s">
        <v>142</v>
      </c>
      <c r="BM138" s="215" t="s">
        <v>556</v>
      </c>
    </row>
    <row r="139" s="2" customFormat="1">
      <c r="A139" s="38"/>
      <c r="B139" s="39"/>
      <c r="C139" s="40"/>
      <c r="D139" s="217" t="s">
        <v>145</v>
      </c>
      <c r="E139" s="40"/>
      <c r="F139" s="218" t="s">
        <v>555</v>
      </c>
      <c r="G139" s="40"/>
      <c r="H139" s="40"/>
      <c r="I139" s="219"/>
      <c r="J139" s="40"/>
      <c r="K139" s="40"/>
      <c r="L139" s="44"/>
      <c r="M139" s="220"/>
      <c r="N139" s="22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87</v>
      </c>
    </row>
    <row r="140" s="2" customFormat="1" ht="16.5" customHeight="1">
      <c r="A140" s="38"/>
      <c r="B140" s="39"/>
      <c r="C140" s="254" t="s">
        <v>557</v>
      </c>
      <c r="D140" s="254" t="s">
        <v>239</v>
      </c>
      <c r="E140" s="255" t="s">
        <v>558</v>
      </c>
      <c r="F140" s="256" t="s">
        <v>559</v>
      </c>
      <c r="G140" s="257" t="s">
        <v>141</v>
      </c>
      <c r="H140" s="258">
        <v>21</v>
      </c>
      <c r="I140" s="259"/>
      <c r="J140" s="260">
        <f>ROUND(I140*H140,2)</f>
        <v>0</v>
      </c>
      <c r="K140" s="261"/>
      <c r="L140" s="262"/>
      <c r="M140" s="263" t="s">
        <v>1</v>
      </c>
      <c r="N140" s="264" t="s">
        <v>42</v>
      </c>
      <c r="O140" s="91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175</v>
      </c>
      <c r="AT140" s="215" t="s">
        <v>239</v>
      </c>
      <c r="AU140" s="215" t="s">
        <v>87</v>
      </c>
      <c r="AY140" s="17" t="s">
        <v>143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85</v>
      </c>
      <c r="BK140" s="216">
        <f>ROUND(I140*H140,2)</f>
        <v>0</v>
      </c>
      <c r="BL140" s="17" t="s">
        <v>142</v>
      </c>
      <c r="BM140" s="215" t="s">
        <v>560</v>
      </c>
    </row>
    <row r="141" s="2" customFormat="1">
      <c r="A141" s="38"/>
      <c r="B141" s="39"/>
      <c r="C141" s="40"/>
      <c r="D141" s="217" t="s">
        <v>145</v>
      </c>
      <c r="E141" s="40"/>
      <c r="F141" s="218" t="s">
        <v>559</v>
      </c>
      <c r="G141" s="40"/>
      <c r="H141" s="40"/>
      <c r="I141" s="219"/>
      <c r="J141" s="40"/>
      <c r="K141" s="40"/>
      <c r="L141" s="44"/>
      <c r="M141" s="220"/>
      <c r="N141" s="22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87</v>
      </c>
    </row>
    <row r="142" s="2" customFormat="1" ht="16.5" customHeight="1">
      <c r="A142" s="38"/>
      <c r="B142" s="39"/>
      <c r="C142" s="254" t="s">
        <v>561</v>
      </c>
      <c r="D142" s="254" t="s">
        <v>239</v>
      </c>
      <c r="E142" s="255" t="s">
        <v>562</v>
      </c>
      <c r="F142" s="256" t="s">
        <v>563</v>
      </c>
      <c r="G142" s="257" t="s">
        <v>141</v>
      </c>
      <c r="H142" s="258">
        <v>39</v>
      </c>
      <c r="I142" s="259"/>
      <c r="J142" s="260">
        <f>ROUND(I142*H142,2)</f>
        <v>0</v>
      </c>
      <c r="K142" s="261"/>
      <c r="L142" s="262"/>
      <c r="M142" s="263" t="s">
        <v>1</v>
      </c>
      <c r="N142" s="264" t="s">
        <v>42</v>
      </c>
      <c r="O142" s="91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175</v>
      </c>
      <c r="AT142" s="215" t="s">
        <v>239</v>
      </c>
      <c r="AU142" s="215" t="s">
        <v>87</v>
      </c>
      <c r="AY142" s="17" t="s">
        <v>143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85</v>
      </c>
      <c r="BK142" s="216">
        <f>ROUND(I142*H142,2)</f>
        <v>0</v>
      </c>
      <c r="BL142" s="17" t="s">
        <v>142</v>
      </c>
      <c r="BM142" s="215" t="s">
        <v>564</v>
      </c>
    </row>
    <row r="143" s="2" customFormat="1">
      <c r="A143" s="38"/>
      <c r="B143" s="39"/>
      <c r="C143" s="40"/>
      <c r="D143" s="217" t="s">
        <v>145</v>
      </c>
      <c r="E143" s="40"/>
      <c r="F143" s="218" t="s">
        <v>563</v>
      </c>
      <c r="G143" s="40"/>
      <c r="H143" s="40"/>
      <c r="I143" s="219"/>
      <c r="J143" s="40"/>
      <c r="K143" s="40"/>
      <c r="L143" s="44"/>
      <c r="M143" s="220"/>
      <c r="N143" s="22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87</v>
      </c>
    </row>
    <row r="144" s="2" customFormat="1" ht="24.15" customHeight="1">
      <c r="A144" s="38"/>
      <c r="B144" s="39"/>
      <c r="C144" s="254" t="s">
        <v>565</v>
      </c>
      <c r="D144" s="254" t="s">
        <v>239</v>
      </c>
      <c r="E144" s="255" t="s">
        <v>566</v>
      </c>
      <c r="F144" s="256" t="s">
        <v>567</v>
      </c>
      <c r="G144" s="257" t="s">
        <v>141</v>
      </c>
      <c r="H144" s="258">
        <v>73</v>
      </c>
      <c r="I144" s="259"/>
      <c r="J144" s="260">
        <f>ROUND(I144*H144,2)</f>
        <v>0</v>
      </c>
      <c r="K144" s="261"/>
      <c r="L144" s="262"/>
      <c r="M144" s="263" t="s">
        <v>1</v>
      </c>
      <c r="N144" s="264" t="s">
        <v>42</v>
      </c>
      <c r="O144" s="91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175</v>
      </c>
      <c r="AT144" s="215" t="s">
        <v>239</v>
      </c>
      <c r="AU144" s="215" t="s">
        <v>87</v>
      </c>
      <c r="AY144" s="17" t="s">
        <v>143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85</v>
      </c>
      <c r="BK144" s="216">
        <f>ROUND(I144*H144,2)</f>
        <v>0</v>
      </c>
      <c r="BL144" s="17" t="s">
        <v>142</v>
      </c>
      <c r="BM144" s="215" t="s">
        <v>568</v>
      </c>
    </row>
    <row r="145" s="2" customFormat="1">
      <c r="A145" s="38"/>
      <c r="B145" s="39"/>
      <c r="C145" s="40"/>
      <c r="D145" s="217" t="s">
        <v>145</v>
      </c>
      <c r="E145" s="40"/>
      <c r="F145" s="218" t="s">
        <v>567</v>
      </c>
      <c r="G145" s="40"/>
      <c r="H145" s="40"/>
      <c r="I145" s="219"/>
      <c r="J145" s="40"/>
      <c r="K145" s="40"/>
      <c r="L145" s="44"/>
      <c r="M145" s="220"/>
      <c r="N145" s="22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87</v>
      </c>
    </row>
    <row r="146" s="2" customFormat="1" ht="16.5" customHeight="1">
      <c r="A146" s="38"/>
      <c r="B146" s="39"/>
      <c r="C146" s="254" t="s">
        <v>569</v>
      </c>
      <c r="D146" s="254" t="s">
        <v>239</v>
      </c>
      <c r="E146" s="255" t="s">
        <v>570</v>
      </c>
      <c r="F146" s="256" t="s">
        <v>571</v>
      </c>
      <c r="G146" s="257" t="s">
        <v>141</v>
      </c>
      <c r="H146" s="258">
        <v>26</v>
      </c>
      <c r="I146" s="259"/>
      <c r="J146" s="260">
        <f>ROUND(I146*H146,2)</f>
        <v>0</v>
      </c>
      <c r="K146" s="261"/>
      <c r="L146" s="262"/>
      <c r="M146" s="263" t="s">
        <v>1</v>
      </c>
      <c r="N146" s="264" t="s">
        <v>42</v>
      </c>
      <c r="O146" s="91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175</v>
      </c>
      <c r="AT146" s="215" t="s">
        <v>239</v>
      </c>
      <c r="AU146" s="215" t="s">
        <v>87</v>
      </c>
      <c r="AY146" s="17" t="s">
        <v>143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85</v>
      </c>
      <c r="BK146" s="216">
        <f>ROUND(I146*H146,2)</f>
        <v>0</v>
      </c>
      <c r="BL146" s="17" t="s">
        <v>142</v>
      </c>
      <c r="BM146" s="215" t="s">
        <v>572</v>
      </c>
    </row>
    <row r="147" s="2" customFormat="1">
      <c r="A147" s="38"/>
      <c r="B147" s="39"/>
      <c r="C147" s="40"/>
      <c r="D147" s="217" t="s">
        <v>145</v>
      </c>
      <c r="E147" s="40"/>
      <c r="F147" s="218" t="s">
        <v>571</v>
      </c>
      <c r="G147" s="40"/>
      <c r="H147" s="40"/>
      <c r="I147" s="219"/>
      <c r="J147" s="40"/>
      <c r="K147" s="40"/>
      <c r="L147" s="44"/>
      <c r="M147" s="220"/>
      <c r="N147" s="22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145</v>
      </c>
      <c r="AU147" s="17" t="s">
        <v>87</v>
      </c>
    </row>
    <row r="148" s="2" customFormat="1" ht="16.5" customHeight="1">
      <c r="A148" s="38"/>
      <c r="B148" s="39"/>
      <c r="C148" s="254" t="s">
        <v>573</v>
      </c>
      <c r="D148" s="254" t="s">
        <v>239</v>
      </c>
      <c r="E148" s="255" t="s">
        <v>574</v>
      </c>
      <c r="F148" s="256" t="s">
        <v>575</v>
      </c>
      <c r="G148" s="257" t="s">
        <v>141</v>
      </c>
      <c r="H148" s="258">
        <v>70</v>
      </c>
      <c r="I148" s="259"/>
      <c r="J148" s="260">
        <f>ROUND(I148*H148,2)</f>
        <v>0</v>
      </c>
      <c r="K148" s="261"/>
      <c r="L148" s="262"/>
      <c r="M148" s="263" t="s">
        <v>1</v>
      </c>
      <c r="N148" s="264" t="s">
        <v>42</v>
      </c>
      <c r="O148" s="91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175</v>
      </c>
      <c r="AT148" s="215" t="s">
        <v>239</v>
      </c>
      <c r="AU148" s="215" t="s">
        <v>87</v>
      </c>
      <c r="AY148" s="17" t="s">
        <v>143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85</v>
      </c>
      <c r="BK148" s="216">
        <f>ROUND(I148*H148,2)</f>
        <v>0</v>
      </c>
      <c r="BL148" s="17" t="s">
        <v>142</v>
      </c>
      <c r="BM148" s="215" t="s">
        <v>576</v>
      </c>
    </row>
    <row r="149" s="2" customFormat="1">
      <c r="A149" s="38"/>
      <c r="B149" s="39"/>
      <c r="C149" s="40"/>
      <c r="D149" s="217" t="s">
        <v>145</v>
      </c>
      <c r="E149" s="40"/>
      <c r="F149" s="218" t="s">
        <v>575</v>
      </c>
      <c r="G149" s="40"/>
      <c r="H149" s="40"/>
      <c r="I149" s="219"/>
      <c r="J149" s="40"/>
      <c r="K149" s="40"/>
      <c r="L149" s="44"/>
      <c r="M149" s="220"/>
      <c r="N149" s="22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87</v>
      </c>
    </row>
    <row r="150" s="2" customFormat="1" ht="16.5" customHeight="1">
      <c r="A150" s="38"/>
      <c r="B150" s="39"/>
      <c r="C150" s="254" t="s">
        <v>577</v>
      </c>
      <c r="D150" s="254" t="s">
        <v>239</v>
      </c>
      <c r="E150" s="255" t="s">
        <v>578</v>
      </c>
      <c r="F150" s="256" t="s">
        <v>579</v>
      </c>
      <c r="G150" s="257" t="s">
        <v>141</v>
      </c>
      <c r="H150" s="258">
        <v>27</v>
      </c>
      <c r="I150" s="259"/>
      <c r="J150" s="260">
        <f>ROUND(I150*H150,2)</f>
        <v>0</v>
      </c>
      <c r="K150" s="261"/>
      <c r="L150" s="262"/>
      <c r="M150" s="263" t="s">
        <v>1</v>
      </c>
      <c r="N150" s="264" t="s">
        <v>42</v>
      </c>
      <c r="O150" s="91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175</v>
      </c>
      <c r="AT150" s="215" t="s">
        <v>239</v>
      </c>
      <c r="AU150" s="215" t="s">
        <v>87</v>
      </c>
      <c r="AY150" s="17" t="s">
        <v>143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85</v>
      </c>
      <c r="BK150" s="216">
        <f>ROUND(I150*H150,2)</f>
        <v>0</v>
      </c>
      <c r="BL150" s="17" t="s">
        <v>142</v>
      </c>
      <c r="BM150" s="215" t="s">
        <v>580</v>
      </c>
    </row>
    <row r="151" s="2" customFormat="1">
      <c r="A151" s="38"/>
      <c r="B151" s="39"/>
      <c r="C151" s="40"/>
      <c r="D151" s="217" t="s">
        <v>145</v>
      </c>
      <c r="E151" s="40"/>
      <c r="F151" s="218" t="s">
        <v>579</v>
      </c>
      <c r="G151" s="40"/>
      <c r="H151" s="40"/>
      <c r="I151" s="219"/>
      <c r="J151" s="40"/>
      <c r="K151" s="40"/>
      <c r="L151" s="44"/>
      <c r="M151" s="220"/>
      <c r="N151" s="22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87</v>
      </c>
    </row>
    <row r="152" s="2" customFormat="1" ht="16.5" customHeight="1">
      <c r="A152" s="38"/>
      <c r="B152" s="39"/>
      <c r="C152" s="254" t="s">
        <v>581</v>
      </c>
      <c r="D152" s="254" t="s">
        <v>239</v>
      </c>
      <c r="E152" s="255" t="s">
        <v>582</v>
      </c>
      <c r="F152" s="256" t="s">
        <v>583</v>
      </c>
      <c r="G152" s="257" t="s">
        <v>141</v>
      </c>
      <c r="H152" s="258">
        <v>4</v>
      </c>
      <c r="I152" s="259"/>
      <c r="J152" s="260">
        <f>ROUND(I152*H152,2)</f>
        <v>0</v>
      </c>
      <c r="K152" s="261"/>
      <c r="L152" s="262"/>
      <c r="M152" s="263" t="s">
        <v>1</v>
      </c>
      <c r="N152" s="264" t="s">
        <v>42</v>
      </c>
      <c r="O152" s="91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175</v>
      </c>
      <c r="AT152" s="215" t="s">
        <v>239</v>
      </c>
      <c r="AU152" s="215" t="s">
        <v>87</v>
      </c>
      <c r="AY152" s="17" t="s">
        <v>143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85</v>
      </c>
      <c r="BK152" s="216">
        <f>ROUND(I152*H152,2)</f>
        <v>0</v>
      </c>
      <c r="BL152" s="17" t="s">
        <v>142</v>
      </c>
      <c r="BM152" s="215" t="s">
        <v>584</v>
      </c>
    </row>
    <row r="153" s="2" customFormat="1">
      <c r="A153" s="38"/>
      <c r="B153" s="39"/>
      <c r="C153" s="40"/>
      <c r="D153" s="217" t="s">
        <v>145</v>
      </c>
      <c r="E153" s="40"/>
      <c r="F153" s="218" t="s">
        <v>583</v>
      </c>
      <c r="G153" s="40"/>
      <c r="H153" s="40"/>
      <c r="I153" s="219"/>
      <c r="J153" s="40"/>
      <c r="K153" s="40"/>
      <c r="L153" s="44"/>
      <c r="M153" s="220"/>
      <c r="N153" s="22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87</v>
      </c>
    </row>
    <row r="154" s="2" customFormat="1" ht="16.5" customHeight="1">
      <c r="A154" s="38"/>
      <c r="B154" s="39"/>
      <c r="C154" s="254" t="s">
        <v>585</v>
      </c>
      <c r="D154" s="254" t="s">
        <v>239</v>
      </c>
      <c r="E154" s="255" t="s">
        <v>586</v>
      </c>
      <c r="F154" s="256" t="s">
        <v>587</v>
      </c>
      <c r="G154" s="257" t="s">
        <v>141</v>
      </c>
      <c r="H154" s="258">
        <v>59</v>
      </c>
      <c r="I154" s="259"/>
      <c r="J154" s="260">
        <f>ROUND(I154*H154,2)</f>
        <v>0</v>
      </c>
      <c r="K154" s="261"/>
      <c r="L154" s="262"/>
      <c r="M154" s="263" t="s">
        <v>1</v>
      </c>
      <c r="N154" s="264" t="s">
        <v>42</v>
      </c>
      <c r="O154" s="91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175</v>
      </c>
      <c r="AT154" s="215" t="s">
        <v>239</v>
      </c>
      <c r="AU154" s="215" t="s">
        <v>87</v>
      </c>
      <c r="AY154" s="17" t="s">
        <v>143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85</v>
      </c>
      <c r="BK154" s="216">
        <f>ROUND(I154*H154,2)</f>
        <v>0</v>
      </c>
      <c r="BL154" s="17" t="s">
        <v>142</v>
      </c>
      <c r="BM154" s="215" t="s">
        <v>588</v>
      </c>
    </row>
    <row r="155" s="2" customFormat="1">
      <c r="A155" s="38"/>
      <c r="B155" s="39"/>
      <c r="C155" s="40"/>
      <c r="D155" s="217" t="s">
        <v>145</v>
      </c>
      <c r="E155" s="40"/>
      <c r="F155" s="218" t="s">
        <v>587</v>
      </c>
      <c r="G155" s="40"/>
      <c r="H155" s="40"/>
      <c r="I155" s="219"/>
      <c r="J155" s="40"/>
      <c r="K155" s="40"/>
      <c r="L155" s="44"/>
      <c r="M155" s="220"/>
      <c r="N155" s="22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145</v>
      </c>
      <c r="AU155" s="17" t="s">
        <v>87</v>
      </c>
    </row>
    <row r="156" s="2" customFormat="1" ht="16.5" customHeight="1">
      <c r="A156" s="38"/>
      <c r="B156" s="39"/>
      <c r="C156" s="254" t="s">
        <v>589</v>
      </c>
      <c r="D156" s="254" t="s">
        <v>239</v>
      </c>
      <c r="E156" s="255" t="s">
        <v>590</v>
      </c>
      <c r="F156" s="256" t="s">
        <v>591</v>
      </c>
      <c r="G156" s="257" t="s">
        <v>141</v>
      </c>
      <c r="H156" s="258">
        <v>29</v>
      </c>
      <c r="I156" s="259"/>
      <c r="J156" s="260">
        <f>ROUND(I156*H156,2)</f>
        <v>0</v>
      </c>
      <c r="K156" s="261"/>
      <c r="L156" s="262"/>
      <c r="M156" s="263" t="s">
        <v>1</v>
      </c>
      <c r="N156" s="264" t="s">
        <v>42</v>
      </c>
      <c r="O156" s="91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175</v>
      </c>
      <c r="AT156" s="215" t="s">
        <v>239</v>
      </c>
      <c r="AU156" s="215" t="s">
        <v>87</v>
      </c>
      <c r="AY156" s="17" t="s">
        <v>143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85</v>
      </c>
      <c r="BK156" s="216">
        <f>ROUND(I156*H156,2)</f>
        <v>0</v>
      </c>
      <c r="BL156" s="17" t="s">
        <v>142</v>
      </c>
      <c r="BM156" s="215" t="s">
        <v>592</v>
      </c>
    </row>
    <row r="157" s="2" customFormat="1">
      <c r="A157" s="38"/>
      <c r="B157" s="39"/>
      <c r="C157" s="40"/>
      <c r="D157" s="217" t="s">
        <v>145</v>
      </c>
      <c r="E157" s="40"/>
      <c r="F157" s="218" t="s">
        <v>591</v>
      </c>
      <c r="G157" s="40"/>
      <c r="H157" s="40"/>
      <c r="I157" s="219"/>
      <c r="J157" s="40"/>
      <c r="K157" s="40"/>
      <c r="L157" s="44"/>
      <c r="M157" s="220"/>
      <c r="N157" s="22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87</v>
      </c>
    </row>
    <row r="158" s="2" customFormat="1" ht="16.5" customHeight="1">
      <c r="A158" s="38"/>
      <c r="B158" s="39"/>
      <c r="C158" s="254" t="s">
        <v>593</v>
      </c>
      <c r="D158" s="254" t="s">
        <v>239</v>
      </c>
      <c r="E158" s="255" t="s">
        <v>594</v>
      </c>
      <c r="F158" s="256" t="s">
        <v>595</v>
      </c>
      <c r="G158" s="257" t="s">
        <v>141</v>
      </c>
      <c r="H158" s="258">
        <v>33</v>
      </c>
      <c r="I158" s="259"/>
      <c r="J158" s="260">
        <f>ROUND(I158*H158,2)</f>
        <v>0</v>
      </c>
      <c r="K158" s="261"/>
      <c r="L158" s="262"/>
      <c r="M158" s="263" t="s">
        <v>1</v>
      </c>
      <c r="N158" s="264" t="s">
        <v>42</v>
      </c>
      <c r="O158" s="91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175</v>
      </c>
      <c r="AT158" s="215" t="s">
        <v>239</v>
      </c>
      <c r="AU158" s="215" t="s">
        <v>87</v>
      </c>
      <c r="AY158" s="17" t="s">
        <v>143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85</v>
      </c>
      <c r="BK158" s="216">
        <f>ROUND(I158*H158,2)</f>
        <v>0</v>
      </c>
      <c r="BL158" s="17" t="s">
        <v>142</v>
      </c>
      <c r="BM158" s="215" t="s">
        <v>596</v>
      </c>
    </row>
    <row r="159" s="2" customFormat="1">
      <c r="A159" s="38"/>
      <c r="B159" s="39"/>
      <c r="C159" s="40"/>
      <c r="D159" s="217" t="s">
        <v>145</v>
      </c>
      <c r="E159" s="40"/>
      <c r="F159" s="218" t="s">
        <v>595</v>
      </c>
      <c r="G159" s="40"/>
      <c r="H159" s="40"/>
      <c r="I159" s="219"/>
      <c r="J159" s="40"/>
      <c r="K159" s="40"/>
      <c r="L159" s="44"/>
      <c r="M159" s="220"/>
      <c r="N159" s="22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87</v>
      </c>
    </row>
    <row r="160" s="2" customFormat="1" ht="16.5" customHeight="1">
      <c r="A160" s="38"/>
      <c r="B160" s="39"/>
      <c r="C160" s="254" t="s">
        <v>597</v>
      </c>
      <c r="D160" s="254" t="s">
        <v>239</v>
      </c>
      <c r="E160" s="255" t="s">
        <v>598</v>
      </c>
      <c r="F160" s="256" t="s">
        <v>599</v>
      </c>
      <c r="G160" s="257" t="s">
        <v>141</v>
      </c>
      <c r="H160" s="258">
        <v>42</v>
      </c>
      <c r="I160" s="259"/>
      <c r="J160" s="260">
        <f>ROUND(I160*H160,2)</f>
        <v>0</v>
      </c>
      <c r="K160" s="261"/>
      <c r="L160" s="262"/>
      <c r="M160" s="263" t="s">
        <v>1</v>
      </c>
      <c r="N160" s="264" t="s">
        <v>42</v>
      </c>
      <c r="O160" s="91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175</v>
      </c>
      <c r="AT160" s="215" t="s">
        <v>239</v>
      </c>
      <c r="AU160" s="215" t="s">
        <v>87</v>
      </c>
      <c r="AY160" s="17" t="s">
        <v>143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85</v>
      </c>
      <c r="BK160" s="216">
        <f>ROUND(I160*H160,2)</f>
        <v>0</v>
      </c>
      <c r="BL160" s="17" t="s">
        <v>142</v>
      </c>
      <c r="BM160" s="215" t="s">
        <v>600</v>
      </c>
    </row>
    <row r="161" s="2" customFormat="1">
      <c r="A161" s="38"/>
      <c r="B161" s="39"/>
      <c r="C161" s="40"/>
      <c r="D161" s="217" t="s">
        <v>145</v>
      </c>
      <c r="E161" s="40"/>
      <c r="F161" s="218" t="s">
        <v>599</v>
      </c>
      <c r="G161" s="40"/>
      <c r="H161" s="40"/>
      <c r="I161" s="219"/>
      <c r="J161" s="40"/>
      <c r="K161" s="40"/>
      <c r="L161" s="44"/>
      <c r="M161" s="220"/>
      <c r="N161" s="22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145</v>
      </c>
      <c r="AU161" s="17" t="s">
        <v>87</v>
      </c>
    </row>
    <row r="162" s="2" customFormat="1" ht="16.5" customHeight="1">
      <c r="A162" s="38"/>
      <c r="B162" s="39"/>
      <c r="C162" s="254" t="s">
        <v>601</v>
      </c>
      <c r="D162" s="254" t="s">
        <v>239</v>
      </c>
      <c r="E162" s="255" t="s">
        <v>602</v>
      </c>
      <c r="F162" s="256" t="s">
        <v>603</v>
      </c>
      <c r="G162" s="257" t="s">
        <v>141</v>
      </c>
      <c r="H162" s="258">
        <v>43</v>
      </c>
      <c r="I162" s="259"/>
      <c r="J162" s="260">
        <f>ROUND(I162*H162,2)</f>
        <v>0</v>
      </c>
      <c r="K162" s="261"/>
      <c r="L162" s="262"/>
      <c r="M162" s="263" t="s">
        <v>1</v>
      </c>
      <c r="N162" s="264" t="s">
        <v>42</v>
      </c>
      <c r="O162" s="91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175</v>
      </c>
      <c r="AT162" s="215" t="s">
        <v>239</v>
      </c>
      <c r="AU162" s="215" t="s">
        <v>87</v>
      </c>
      <c r="AY162" s="17" t="s">
        <v>143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85</v>
      </c>
      <c r="BK162" s="216">
        <f>ROUND(I162*H162,2)</f>
        <v>0</v>
      </c>
      <c r="BL162" s="17" t="s">
        <v>142</v>
      </c>
      <c r="BM162" s="215" t="s">
        <v>604</v>
      </c>
    </row>
    <row r="163" s="2" customFormat="1">
      <c r="A163" s="38"/>
      <c r="B163" s="39"/>
      <c r="C163" s="40"/>
      <c r="D163" s="217" t="s">
        <v>145</v>
      </c>
      <c r="E163" s="40"/>
      <c r="F163" s="218" t="s">
        <v>603</v>
      </c>
      <c r="G163" s="40"/>
      <c r="H163" s="40"/>
      <c r="I163" s="219"/>
      <c r="J163" s="40"/>
      <c r="K163" s="40"/>
      <c r="L163" s="44"/>
      <c r="M163" s="220"/>
      <c r="N163" s="22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87</v>
      </c>
    </row>
    <row r="164" s="2" customFormat="1" ht="16.5" customHeight="1">
      <c r="A164" s="38"/>
      <c r="B164" s="39"/>
      <c r="C164" s="254" t="s">
        <v>605</v>
      </c>
      <c r="D164" s="254" t="s">
        <v>239</v>
      </c>
      <c r="E164" s="255" t="s">
        <v>606</v>
      </c>
      <c r="F164" s="256" t="s">
        <v>607</v>
      </c>
      <c r="G164" s="257" t="s">
        <v>141</v>
      </c>
      <c r="H164" s="258">
        <v>48</v>
      </c>
      <c r="I164" s="259"/>
      <c r="J164" s="260">
        <f>ROUND(I164*H164,2)</f>
        <v>0</v>
      </c>
      <c r="K164" s="261"/>
      <c r="L164" s="262"/>
      <c r="M164" s="263" t="s">
        <v>1</v>
      </c>
      <c r="N164" s="264" t="s">
        <v>42</v>
      </c>
      <c r="O164" s="91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175</v>
      </c>
      <c r="AT164" s="215" t="s">
        <v>239</v>
      </c>
      <c r="AU164" s="215" t="s">
        <v>87</v>
      </c>
      <c r="AY164" s="17" t="s">
        <v>143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85</v>
      </c>
      <c r="BK164" s="216">
        <f>ROUND(I164*H164,2)</f>
        <v>0</v>
      </c>
      <c r="BL164" s="17" t="s">
        <v>142</v>
      </c>
      <c r="BM164" s="215" t="s">
        <v>608</v>
      </c>
    </row>
    <row r="165" s="2" customFormat="1">
      <c r="A165" s="38"/>
      <c r="B165" s="39"/>
      <c r="C165" s="40"/>
      <c r="D165" s="217" t="s">
        <v>145</v>
      </c>
      <c r="E165" s="40"/>
      <c r="F165" s="218" t="s">
        <v>607</v>
      </c>
      <c r="G165" s="40"/>
      <c r="H165" s="40"/>
      <c r="I165" s="219"/>
      <c r="J165" s="40"/>
      <c r="K165" s="40"/>
      <c r="L165" s="44"/>
      <c r="M165" s="220"/>
      <c r="N165" s="22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87</v>
      </c>
    </row>
    <row r="166" s="2" customFormat="1" ht="16.5" customHeight="1">
      <c r="A166" s="38"/>
      <c r="B166" s="39"/>
      <c r="C166" s="203" t="s">
        <v>609</v>
      </c>
      <c r="D166" s="203" t="s">
        <v>138</v>
      </c>
      <c r="E166" s="204" t="s">
        <v>610</v>
      </c>
      <c r="F166" s="205" t="s">
        <v>611</v>
      </c>
      <c r="G166" s="206" t="s">
        <v>141</v>
      </c>
      <c r="H166" s="207">
        <v>1925</v>
      </c>
      <c r="I166" s="208"/>
      <c r="J166" s="209">
        <f>ROUND(I166*H166,2)</f>
        <v>0</v>
      </c>
      <c r="K166" s="210"/>
      <c r="L166" s="44"/>
      <c r="M166" s="211" t="s">
        <v>1</v>
      </c>
      <c r="N166" s="212" t="s">
        <v>42</v>
      </c>
      <c r="O166" s="91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142</v>
      </c>
      <c r="AT166" s="215" t="s">
        <v>138</v>
      </c>
      <c r="AU166" s="215" t="s">
        <v>87</v>
      </c>
      <c r="AY166" s="17" t="s">
        <v>143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85</v>
      </c>
      <c r="BK166" s="216">
        <f>ROUND(I166*H166,2)</f>
        <v>0</v>
      </c>
      <c r="BL166" s="17" t="s">
        <v>142</v>
      </c>
      <c r="BM166" s="215" t="s">
        <v>612</v>
      </c>
    </row>
    <row r="167" s="2" customFormat="1">
      <c r="A167" s="38"/>
      <c r="B167" s="39"/>
      <c r="C167" s="40"/>
      <c r="D167" s="217" t="s">
        <v>145</v>
      </c>
      <c r="E167" s="40"/>
      <c r="F167" s="218" t="s">
        <v>613</v>
      </c>
      <c r="G167" s="40"/>
      <c r="H167" s="40"/>
      <c r="I167" s="219"/>
      <c r="J167" s="40"/>
      <c r="K167" s="40"/>
      <c r="L167" s="44"/>
      <c r="M167" s="220"/>
      <c r="N167" s="22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87</v>
      </c>
    </row>
    <row r="168" s="2" customFormat="1" ht="16.5" customHeight="1">
      <c r="A168" s="38"/>
      <c r="B168" s="39"/>
      <c r="C168" s="254" t="s">
        <v>614</v>
      </c>
      <c r="D168" s="254" t="s">
        <v>239</v>
      </c>
      <c r="E168" s="255" t="s">
        <v>615</v>
      </c>
      <c r="F168" s="256" t="s">
        <v>616</v>
      </c>
      <c r="G168" s="257" t="s">
        <v>141</v>
      </c>
      <c r="H168" s="258">
        <v>825</v>
      </c>
      <c r="I168" s="259"/>
      <c r="J168" s="260">
        <f>ROUND(I168*H168,2)</f>
        <v>0</v>
      </c>
      <c r="K168" s="261"/>
      <c r="L168" s="262"/>
      <c r="M168" s="263" t="s">
        <v>1</v>
      </c>
      <c r="N168" s="264" t="s">
        <v>42</v>
      </c>
      <c r="O168" s="91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175</v>
      </c>
      <c r="AT168" s="215" t="s">
        <v>239</v>
      </c>
      <c r="AU168" s="215" t="s">
        <v>87</v>
      </c>
      <c r="AY168" s="17" t="s">
        <v>143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85</v>
      </c>
      <c r="BK168" s="216">
        <f>ROUND(I168*H168,2)</f>
        <v>0</v>
      </c>
      <c r="BL168" s="17" t="s">
        <v>142</v>
      </c>
      <c r="BM168" s="215" t="s">
        <v>617</v>
      </c>
    </row>
    <row r="169" s="2" customFormat="1">
      <c r="A169" s="38"/>
      <c r="B169" s="39"/>
      <c r="C169" s="40"/>
      <c r="D169" s="217" t="s">
        <v>145</v>
      </c>
      <c r="E169" s="40"/>
      <c r="F169" s="218" t="s">
        <v>616</v>
      </c>
      <c r="G169" s="40"/>
      <c r="H169" s="40"/>
      <c r="I169" s="219"/>
      <c r="J169" s="40"/>
      <c r="K169" s="40"/>
      <c r="L169" s="44"/>
      <c r="M169" s="220"/>
      <c r="N169" s="22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87</v>
      </c>
    </row>
    <row r="170" s="2" customFormat="1" ht="16.5" customHeight="1">
      <c r="A170" s="38"/>
      <c r="B170" s="39"/>
      <c r="C170" s="254" t="s">
        <v>618</v>
      </c>
      <c r="D170" s="254" t="s">
        <v>239</v>
      </c>
      <c r="E170" s="255" t="s">
        <v>619</v>
      </c>
      <c r="F170" s="256" t="s">
        <v>620</v>
      </c>
      <c r="G170" s="257" t="s">
        <v>141</v>
      </c>
      <c r="H170" s="258">
        <v>150</v>
      </c>
      <c r="I170" s="259"/>
      <c r="J170" s="260">
        <f>ROUND(I170*H170,2)</f>
        <v>0</v>
      </c>
      <c r="K170" s="261"/>
      <c r="L170" s="262"/>
      <c r="M170" s="263" t="s">
        <v>1</v>
      </c>
      <c r="N170" s="264" t="s">
        <v>42</v>
      </c>
      <c r="O170" s="91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175</v>
      </c>
      <c r="AT170" s="215" t="s">
        <v>239</v>
      </c>
      <c r="AU170" s="215" t="s">
        <v>87</v>
      </c>
      <c r="AY170" s="17" t="s">
        <v>143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85</v>
      </c>
      <c r="BK170" s="216">
        <f>ROUND(I170*H170,2)</f>
        <v>0</v>
      </c>
      <c r="BL170" s="17" t="s">
        <v>142</v>
      </c>
      <c r="BM170" s="215" t="s">
        <v>621</v>
      </c>
    </row>
    <row r="171" s="2" customFormat="1">
      <c r="A171" s="38"/>
      <c r="B171" s="39"/>
      <c r="C171" s="40"/>
      <c r="D171" s="217" t="s">
        <v>145</v>
      </c>
      <c r="E171" s="40"/>
      <c r="F171" s="218" t="s">
        <v>620</v>
      </c>
      <c r="G171" s="40"/>
      <c r="H171" s="40"/>
      <c r="I171" s="219"/>
      <c r="J171" s="40"/>
      <c r="K171" s="40"/>
      <c r="L171" s="44"/>
      <c r="M171" s="220"/>
      <c r="N171" s="22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145</v>
      </c>
      <c r="AU171" s="17" t="s">
        <v>87</v>
      </c>
    </row>
    <row r="172" s="2" customFormat="1" ht="16.5" customHeight="1">
      <c r="A172" s="38"/>
      <c r="B172" s="39"/>
      <c r="C172" s="254" t="s">
        <v>622</v>
      </c>
      <c r="D172" s="254" t="s">
        <v>239</v>
      </c>
      <c r="E172" s="255" t="s">
        <v>623</v>
      </c>
      <c r="F172" s="256" t="s">
        <v>624</v>
      </c>
      <c r="G172" s="257" t="s">
        <v>141</v>
      </c>
      <c r="H172" s="258">
        <v>200</v>
      </c>
      <c r="I172" s="259"/>
      <c r="J172" s="260">
        <f>ROUND(I172*H172,2)</f>
        <v>0</v>
      </c>
      <c r="K172" s="261"/>
      <c r="L172" s="262"/>
      <c r="M172" s="263" t="s">
        <v>1</v>
      </c>
      <c r="N172" s="264" t="s">
        <v>42</v>
      </c>
      <c r="O172" s="91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175</v>
      </c>
      <c r="AT172" s="215" t="s">
        <v>239</v>
      </c>
      <c r="AU172" s="215" t="s">
        <v>87</v>
      </c>
      <c r="AY172" s="17" t="s">
        <v>143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85</v>
      </c>
      <c r="BK172" s="216">
        <f>ROUND(I172*H172,2)</f>
        <v>0</v>
      </c>
      <c r="BL172" s="17" t="s">
        <v>142</v>
      </c>
      <c r="BM172" s="215" t="s">
        <v>625</v>
      </c>
    </row>
    <row r="173" s="2" customFormat="1">
      <c r="A173" s="38"/>
      <c r="B173" s="39"/>
      <c r="C173" s="40"/>
      <c r="D173" s="217" t="s">
        <v>145</v>
      </c>
      <c r="E173" s="40"/>
      <c r="F173" s="218" t="s">
        <v>624</v>
      </c>
      <c r="G173" s="40"/>
      <c r="H173" s="40"/>
      <c r="I173" s="219"/>
      <c r="J173" s="40"/>
      <c r="K173" s="40"/>
      <c r="L173" s="44"/>
      <c r="M173" s="220"/>
      <c r="N173" s="22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87</v>
      </c>
    </row>
    <row r="174" s="2" customFormat="1" ht="16.5" customHeight="1">
      <c r="A174" s="38"/>
      <c r="B174" s="39"/>
      <c r="C174" s="254" t="s">
        <v>626</v>
      </c>
      <c r="D174" s="254" t="s">
        <v>239</v>
      </c>
      <c r="E174" s="255" t="s">
        <v>627</v>
      </c>
      <c r="F174" s="256" t="s">
        <v>628</v>
      </c>
      <c r="G174" s="257" t="s">
        <v>141</v>
      </c>
      <c r="H174" s="258">
        <v>250</v>
      </c>
      <c r="I174" s="259"/>
      <c r="J174" s="260">
        <f>ROUND(I174*H174,2)</f>
        <v>0</v>
      </c>
      <c r="K174" s="261"/>
      <c r="L174" s="262"/>
      <c r="M174" s="263" t="s">
        <v>1</v>
      </c>
      <c r="N174" s="264" t="s">
        <v>42</v>
      </c>
      <c r="O174" s="91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175</v>
      </c>
      <c r="AT174" s="215" t="s">
        <v>239</v>
      </c>
      <c r="AU174" s="215" t="s">
        <v>87</v>
      </c>
      <c r="AY174" s="17" t="s">
        <v>143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85</v>
      </c>
      <c r="BK174" s="216">
        <f>ROUND(I174*H174,2)</f>
        <v>0</v>
      </c>
      <c r="BL174" s="17" t="s">
        <v>142</v>
      </c>
      <c r="BM174" s="215" t="s">
        <v>629</v>
      </c>
    </row>
    <row r="175" s="2" customFormat="1">
      <c r="A175" s="38"/>
      <c r="B175" s="39"/>
      <c r="C175" s="40"/>
      <c r="D175" s="217" t="s">
        <v>145</v>
      </c>
      <c r="E175" s="40"/>
      <c r="F175" s="218" t="s">
        <v>628</v>
      </c>
      <c r="G175" s="40"/>
      <c r="H175" s="40"/>
      <c r="I175" s="219"/>
      <c r="J175" s="40"/>
      <c r="K175" s="40"/>
      <c r="L175" s="44"/>
      <c r="M175" s="220"/>
      <c r="N175" s="22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145</v>
      </c>
      <c r="AU175" s="17" t="s">
        <v>87</v>
      </c>
    </row>
    <row r="176" s="2" customFormat="1" ht="16.5" customHeight="1">
      <c r="A176" s="38"/>
      <c r="B176" s="39"/>
      <c r="C176" s="254" t="s">
        <v>630</v>
      </c>
      <c r="D176" s="254" t="s">
        <v>239</v>
      </c>
      <c r="E176" s="255" t="s">
        <v>631</v>
      </c>
      <c r="F176" s="256" t="s">
        <v>632</v>
      </c>
      <c r="G176" s="257" t="s">
        <v>141</v>
      </c>
      <c r="H176" s="258">
        <v>200</v>
      </c>
      <c r="I176" s="259"/>
      <c r="J176" s="260">
        <f>ROUND(I176*H176,2)</f>
        <v>0</v>
      </c>
      <c r="K176" s="261"/>
      <c r="L176" s="262"/>
      <c r="M176" s="263" t="s">
        <v>1</v>
      </c>
      <c r="N176" s="264" t="s">
        <v>42</v>
      </c>
      <c r="O176" s="91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175</v>
      </c>
      <c r="AT176" s="215" t="s">
        <v>239</v>
      </c>
      <c r="AU176" s="215" t="s">
        <v>87</v>
      </c>
      <c r="AY176" s="17" t="s">
        <v>143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85</v>
      </c>
      <c r="BK176" s="216">
        <f>ROUND(I176*H176,2)</f>
        <v>0</v>
      </c>
      <c r="BL176" s="17" t="s">
        <v>142</v>
      </c>
      <c r="BM176" s="215" t="s">
        <v>633</v>
      </c>
    </row>
    <row r="177" s="2" customFormat="1">
      <c r="A177" s="38"/>
      <c r="B177" s="39"/>
      <c r="C177" s="40"/>
      <c r="D177" s="217" t="s">
        <v>145</v>
      </c>
      <c r="E177" s="40"/>
      <c r="F177" s="218" t="s">
        <v>632</v>
      </c>
      <c r="G177" s="40"/>
      <c r="H177" s="40"/>
      <c r="I177" s="219"/>
      <c r="J177" s="40"/>
      <c r="K177" s="40"/>
      <c r="L177" s="44"/>
      <c r="M177" s="220"/>
      <c r="N177" s="22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87</v>
      </c>
    </row>
    <row r="178" s="2" customFormat="1" ht="21.75" customHeight="1">
      <c r="A178" s="38"/>
      <c r="B178" s="39"/>
      <c r="C178" s="254" t="s">
        <v>634</v>
      </c>
      <c r="D178" s="254" t="s">
        <v>239</v>
      </c>
      <c r="E178" s="255" t="s">
        <v>635</v>
      </c>
      <c r="F178" s="256" t="s">
        <v>636</v>
      </c>
      <c r="G178" s="257" t="s">
        <v>141</v>
      </c>
      <c r="H178" s="258">
        <v>300</v>
      </c>
      <c r="I178" s="259"/>
      <c r="J178" s="260">
        <f>ROUND(I178*H178,2)</f>
        <v>0</v>
      </c>
      <c r="K178" s="261"/>
      <c r="L178" s="262"/>
      <c r="M178" s="263" t="s">
        <v>1</v>
      </c>
      <c r="N178" s="264" t="s">
        <v>42</v>
      </c>
      <c r="O178" s="91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175</v>
      </c>
      <c r="AT178" s="215" t="s">
        <v>239</v>
      </c>
      <c r="AU178" s="215" t="s">
        <v>87</v>
      </c>
      <c r="AY178" s="17" t="s">
        <v>143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85</v>
      </c>
      <c r="BK178" s="216">
        <f>ROUND(I178*H178,2)</f>
        <v>0</v>
      </c>
      <c r="BL178" s="17" t="s">
        <v>142</v>
      </c>
      <c r="BM178" s="215" t="s">
        <v>637</v>
      </c>
    </row>
    <row r="179" s="2" customFormat="1">
      <c r="A179" s="38"/>
      <c r="B179" s="39"/>
      <c r="C179" s="40"/>
      <c r="D179" s="217" t="s">
        <v>145</v>
      </c>
      <c r="E179" s="40"/>
      <c r="F179" s="218" t="s">
        <v>636</v>
      </c>
      <c r="G179" s="40"/>
      <c r="H179" s="40"/>
      <c r="I179" s="219"/>
      <c r="J179" s="40"/>
      <c r="K179" s="40"/>
      <c r="L179" s="44"/>
      <c r="M179" s="220"/>
      <c r="N179" s="22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145</v>
      </c>
      <c r="AU179" s="17" t="s">
        <v>87</v>
      </c>
    </row>
    <row r="180" s="2" customFormat="1" ht="24.15" customHeight="1">
      <c r="A180" s="38"/>
      <c r="B180" s="39"/>
      <c r="C180" s="203" t="s">
        <v>638</v>
      </c>
      <c r="D180" s="203" t="s">
        <v>138</v>
      </c>
      <c r="E180" s="204" t="s">
        <v>639</v>
      </c>
      <c r="F180" s="205" t="s">
        <v>640</v>
      </c>
      <c r="G180" s="206" t="s">
        <v>194</v>
      </c>
      <c r="H180" s="207">
        <v>0.25</v>
      </c>
      <c r="I180" s="208"/>
      <c r="J180" s="209">
        <f>ROUND(I180*H180,2)</f>
        <v>0</v>
      </c>
      <c r="K180" s="210"/>
      <c r="L180" s="44"/>
      <c r="M180" s="211" t="s">
        <v>1</v>
      </c>
      <c r="N180" s="212" t="s">
        <v>42</v>
      </c>
      <c r="O180" s="91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142</v>
      </c>
      <c r="AT180" s="215" t="s">
        <v>138</v>
      </c>
      <c r="AU180" s="215" t="s">
        <v>87</v>
      </c>
      <c r="AY180" s="17" t="s">
        <v>143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85</v>
      </c>
      <c r="BK180" s="216">
        <f>ROUND(I180*H180,2)</f>
        <v>0</v>
      </c>
      <c r="BL180" s="17" t="s">
        <v>142</v>
      </c>
      <c r="BM180" s="215" t="s">
        <v>641</v>
      </c>
    </row>
    <row r="181" s="2" customFormat="1">
      <c r="A181" s="38"/>
      <c r="B181" s="39"/>
      <c r="C181" s="40"/>
      <c r="D181" s="217" t="s">
        <v>145</v>
      </c>
      <c r="E181" s="40"/>
      <c r="F181" s="218" t="s">
        <v>642</v>
      </c>
      <c r="G181" s="40"/>
      <c r="H181" s="40"/>
      <c r="I181" s="219"/>
      <c r="J181" s="40"/>
      <c r="K181" s="40"/>
      <c r="L181" s="44"/>
      <c r="M181" s="220"/>
      <c r="N181" s="22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145</v>
      </c>
      <c r="AU181" s="17" t="s">
        <v>87</v>
      </c>
    </row>
    <row r="182" s="12" customFormat="1">
      <c r="A182" s="12"/>
      <c r="B182" s="222"/>
      <c r="C182" s="223"/>
      <c r="D182" s="217" t="s">
        <v>197</v>
      </c>
      <c r="E182" s="224" t="s">
        <v>1</v>
      </c>
      <c r="F182" s="225" t="s">
        <v>643</v>
      </c>
      <c r="G182" s="223"/>
      <c r="H182" s="226">
        <v>0.25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2" t="s">
        <v>197</v>
      </c>
      <c r="AU182" s="232" t="s">
        <v>87</v>
      </c>
      <c r="AV182" s="12" t="s">
        <v>87</v>
      </c>
      <c r="AW182" s="12" t="s">
        <v>32</v>
      </c>
      <c r="AX182" s="12" t="s">
        <v>85</v>
      </c>
      <c r="AY182" s="232" t="s">
        <v>143</v>
      </c>
    </row>
    <row r="183" s="2" customFormat="1" ht="16.5" customHeight="1">
      <c r="A183" s="38"/>
      <c r="B183" s="39"/>
      <c r="C183" s="254" t="s">
        <v>644</v>
      </c>
      <c r="D183" s="254" t="s">
        <v>239</v>
      </c>
      <c r="E183" s="255" t="s">
        <v>645</v>
      </c>
      <c r="F183" s="256" t="s">
        <v>411</v>
      </c>
      <c r="G183" s="257" t="s">
        <v>412</v>
      </c>
      <c r="H183" s="258">
        <v>2.504</v>
      </c>
      <c r="I183" s="259"/>
      <c r="J183" s="260">
        <f>ROUND(I183*H183,2)</f>
        <v>0</v>
      </c>
      <c r="K183" s="261"/>
      <c r="L183" s="262"/>
      <c r="M183" s="263" t="s">
        <v>1</v>
      </c>
      <c r="N183" s="264" t="s">
        <v>42</v>
      </c>
      <c r="O183" s="91"/>
      <c r="P183" s="213">
        <f>O183*H183</f>
        <v>0</v>
      </c>
      <c r="Q183" s="213">
        <v>0.001</v>
      </c>
      <c r="R183" s="213">
        <f>Q183*H183</f>
        <v>0.0025040000000000001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175</v>
      </c>
      <c r="AT183" s="215" t="s">
        <v>239</v>
      </c>
      <c r="AU183" s="215" t="s">
        <v>87</v>
      </c>
      <c r="AY183" s="17" t="s">
        <v>143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85</v>
      </c>
      <c r="BK183" s="216">
        <f>ROUND(I183*H183,2)</f>
        <v>0</v>
      </c>
      <c r="BL183" s="17" t="s">
        <v>142</v>
      </c>
      <c r="BM183" s="215" t="s">
        <v>646</v>
      </c>
    </row>
    <row r="184" s="2" customFormat="1">
      <c r="A184" s="38"/>
      <c r="B184" s="39"/>
      <c r="C184" s="40"/>
      <c r="D184" s="217" t="s">
        <v>145</v>
      </c>
      <c r="E184" s="40"/>
      <c r="F184" s="218" t="s">
        <v>411</v>
      </c>
      <c r="G184" s="40"/>
      <c r="H184" s="40"/>
      <c r="I184" s="219"/>
      <c r="J184" s="40"/>
      <c r="K184" s="40"/>
      <c r="L184" s="44"/>
      <c r="M184" s="220"/>
      <c r="N184" s="22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145</v>
      </c>
      <c r="AU184" s="17" t="s">
        <v>87</v>
      </c>
    </row>
    <row r="185" s="12" customFormat="1">
      <c r="A185" s="12"/>
      <c r="B185" s="222"/>
      <c r="C185" s="223"/>
      <c r="D185" s="217" t="s">
        <v>197</v>
      </c>
      <c r="E185" s="224" t="s">
        <v>1</v>
      </c>
      <c r="F185" s="225" t="s">
        <v>647</v>
      </c>
      <c r="G185" s="223"/>
      <c r="H185" s="226">
        <v>2.504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2" t="s">
        <v>197</v>
      </c>
      <c r="AU185" s="232" t="s">
        <v>87</v>
      </c>
      <c r="AV185" s="12" t="s">
        <v>87</v>
      </c>
      <c r="AW185" s="12" t="s">
        <v>32</v>
      </c>
      <c r="AX185" s="12" t="s">
        <v>85</v>
      </c>
      <c r="AY185" s="232" t="s">
        <v>143</v>
      </c>
    </row>
    <row r="186" s="2" customFormat="1" ht="16.5" customHeight="1">
      <c r="A186" s="38"/>
      <c r="B186" s="39"/>
      <c r="C186" s="254" t="s">
        <v>648</v>
      </c>
      <c r="D186" s="254" t="s">
        <v>239</v>
      </c>
      <c r="E186" s="255" t="s">
        <v>649</v>
      </c>
      <c r="F186" s="256" t="s">
        <v>650</v>
      </c>
      <c r="G186" s="257" t="s">
        <v>412</v>
      </c>
      <c r="H186" s="258">
        <v>3.1299999999999999</v>
      </c>
      <c r="I186" s="259"/>
      <c r="J186" s="260">
        <f>ROUND(I186*H186,2)</f>
        <v>0</v>
      </c>
      <c r="K186" s="261"/>
      <c r="L186" s="262"/>
      <c r="M186" s="263" t="s">
        <v>1</v>
      </c>
      <c r="N186" s="264" t="s">
        <v>42</v>
      </c>
      <c r="O186" s="91"/>
      <c r="P186" s="213">
        <f>O186*H186</f>
        <v>0</v>
      </c>
      <c r="Q186" s="213">
        <v>0.001</v>
      </c>
      <c r="R186" s="213">
        <f>Q186*H186</f>
        <v>0.00313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175</v>
      </c>
      <c r="AT186" s="215" t="s">
        <v>239</v>
      </c>
      <c r="AU186" s="215" t="s">
        <v>87</v>
      </c>
      <c r="AY186" s="17" t="s">
        <v>143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85</v>
      </c>
      <c r="BK186" s="216">
        <f>ROUND(I186*H186,2)</f>
        <v>0</v>
      </c>
      <c r="BL186" s="17" t="s">
        <v>142</v>
      </c>
      <c r="BM186" s="215" t="s">
        <v>651</v>
      </c>
    </row>
    <row r="187" s="2" customFormat="1">
      <c r="A187" s="38"/>
      <c r="B187" s="39"/>
      <c r="C187" s="40"/>
      <c r="D187" s="217" t="s">
        <v>145</v>
      </c>
      <c r="E187" s="40"/>
      <c r="F187" s="218" t="s">
        <v>652</v>
      </c>
      <c r="G187" s="40"/>
      <c r="H187" s="40"/>
      <c r="I187" s="219"/>
      <c r="J187" s="40"/>
      <c r="K187" s="40"/>
      <c r="L187" s="44"/>
      <c r="M187" s="220"/>
      <c r="N187" s="22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145</v>
      </c>
      <c r="AU187" s="17" t="s">
        <v>87</v>
      </c>
    </row>
    <row r="188" s="12" customFormat="1">
      <c r="A188" s="12"/>
      <c r="B188" s="222"/>
      <c r="C188" s="223"/>
      <c r="D188" s="217" t="s">
        <v>197</v>
      </c>
      <c r="E188" s="224" t="s">
        <v>1</v>
      </c>
      <c r="F188" s="225" t="s">
        <v>653</v>
      </c>
      <c r="G188" s="223"/>
      <c r="H188" s="226">
        <v>3.1299999999999999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2" t="s">
        <v>197</v>
      </c>
      <c r="AU188" s="232" t="s">
        <v>87</v>
      </c>
      <c r="AV188" s="12" t="s">
        <v>87</v>
      </c>
      <c r="AW188" s="12" t="s">
        <v>32</v>
      </c>
      <c r="AX188" s="12" t="s">
        <v>85</v>
      </c>
      <c r="AY188" s="232" t="s">
        <v>143</v>
      </c>
    </row>
    <row r="189" s="2" customFormat="1" ht="16.5" customHeight="1">
      <c r="A189" s="38"/>
      <c r="B189" s="39"/>
      <c r="C189" s="203" t="s">
        <v>654</v>
      </c>
      <c r="D189" s="203" t="s">
        <v>138</v>
      </c>
      <c r="E189" s="204" t="s">
        <v>442</v>
      </c>
      <c r="F189" s="205" t="s">
        <v>443</v>
      </c>
      <c r="G189" s="206" t="s">
        <v>354</v>
      </c>
      <c r="H189" s="207">
        <v>7.5119999999999996</v>
      </c>
      <c r="I189" s="208"/>
      <c r="J189" s="209">
        <f>ROUND(I189*H189,2)</f>
        <v>0</v>
      </c>
      <c r="K189" s="210"/>
      <c r="L189" s="44"/>
      <c r="M189" s="211" t="s">
        <v>1</v>
      </c>
      <c r="N189" s="212" t="s">
        <v>42</v>
      </c>
      <c r="O189" s="91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142</v>
      </c>
      <c r="AT189" s="215" t="s">
        <v>138</v>
      </c>
      <c r="AU189" s="215" t="s">
        <v>87</v>
      </c>
      <c r="AY189" s="17" t="s">
        <v>143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85</v>
      </c>
      <c r="BK189" s="216">
        <f>ROUND(I189*H189,2)</f>
        <v>0</v>
      </c>
      <c r="BL189" s="17" t="s">
        <v>142</v>
      </c>
      <c r="BM189" s="215" t="s">
        <v>655</v>
      </c>
    </row>
    <row r="190" s="2" customFormat="1">
      <c r="A190" s="38"/>
      <c r="B190" s="39"/>
      <c r="C190" s="40"/>
      <c r="D190" s="217" t="s">
        <v>145</v>
      </c>
      <c r="E190" s="40"/>
      <c r="F190" s="218" t="s">
        <v>445</v>
      </c>
      <c r="G190" s="40"/>
      <c r="H190" s="40"/>
      <c r="I190" s="219"/>
      <c r="J190" s="40"/>
      <c r="K190" s="40"/>
      <c r="L190" s="44"/>
      <c r="M190" s="220"/>
      <c r="N190" s="22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145</v>
      </c>
      <c r="AU190" s="17" t="s">
        <v>87</v>
      </c>
    </row>
    <row r="191" s="2" customFormat="1">
      <c r="A191" s="38"/>
      <c r="B191" s="39"/>
      <c r="C191" s="40"/>
      <c r="D191" s="217" t="s">
        <v>210</v>
      </c>
      <c r="E191" s="40"/>
      <c r="F191" s="253" t="s">
        <v>656</v>
      </c>
      <c r="G191" s="40"/>
      <c r="H191" s="40"/>
      <c r="I191" s="219"/>
      <c r="J191" s="40"/>
      <c r="K191" s="40"/>
      <c r="L191" s="44"/>
      <c r="M191" s="220"/>
      <c r="N191" s="22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210</v>
      </c>
      <c r="AU191" s="17" t="s">
        <v>87</v>
      </c>
    </row>
    <row r="192" s="12" customFormat="1">
      <c r="A192" s="12"/>
      <c r="B192" s="222"/>
      <c r="C192" s="223"/>
      <c r="D192" s="217" t="s">
        <v>197</v>
      </c>
      <c r="E192" s="224" t="s">
        <v>1</v>
      </c>
      <c r="F192" s="225" t="s">
        <v>657</v>
      </c>
      <c r="G192" s="223"/>
      <c r="H192" s="226">
        <v>7.5119999999999996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32" t="s">
        <v>197</v>
      </c>
      <c r="AU192" s="232" t="s">
        <v>87</v>
      </c>
      <c r="AV192" s="12" t="s">
        <v>87</v>
      </c>
      <c r="AW192" s="12" t="s">
        <v>32</v>
      </c>
      <c r="AX192" s="12" t="s">
        <v>85</v>
      </c>
      <c r="AY192" s="232" t="s">
        <v>143</v>
      </c>
    </row>
    <row r="193" s="2" customFormat="1" ht="16.5" customHeight="1">
      <c r="A193" s="38"/>
      <c r="B193" s="39"/>
      <c r="C193" s="254" t="s">
        <v>658</v>
      </c>
      <c r="D193" s="254" t="s">
        <v>239</v>
      </c>
      <c r="E193" s="255" t="s">
        <v>449</v>
      </c>
      <c r="F193" s="256" t="s">
        <v>450</v>
      </c>
      <c r="G193" s="257" t="s">
        <v>354</v>
      </c>
      <c r="H193" s="258">
        <v>7.5119999999999996</v>
      </c>
      <c r="I193" s="259"/>
      <c r="J193" s="260">
        <f>ROUND(I193*H193,2)</f>
        <v>0</v>
      </c>
      <c r="K193" s="261"/>
      <c r="L193" s="262"/>
      <c r="M193" s="263" t="s">
        <v>1</v>
      </c>
      <c r="N193" s="264" t="s">
        <v>42</v>
      </c>
      <c r="O193" s="91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175</v>
      </c>
      <c r="AT193" s="215" t="s">
        <v>239</v>
      </c>
      <c r="AU193" s="215" t="s">
        <v>87</v>
      </c>
      <c r="AY193" s="17" t="s">
        <v>143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85</v>
      </c>
      <c r="BK193" s="216">
        <f>ROUND(I193*H193,2)</f>
        <v>0</v>
      </c>
      <c r="BL193" s="17" t="s">
        <v>142</v>
      </c>
      <c r="BM193" s="215" t="s">
        <v>659</v>
      </c>
    </row>
    <row r="194" s="2" customFormat="1">
      <c r="A194" s="38"/>
      <c r="B194" s="39"/>
      <c r="C194" s="40"/>
      <c r="D194" s="217" t="s">
        <v>145</v>
      </c>
      <c r="E194" s="40"/>
      <c r="F194" s="218" t="s">
        <v>450</v>
      </c>
      <c r="G194" s="40"/>
      <c r="H194" s="40"/>
      <c r="I194" s="219"/>
      <c r="J194" s="40"/>
      <c r="K194" s="40"/>
      <c r="L194" s="44"/>
      <c r="M194" s="220"/>
      <c r="N194" s="22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87</v>
      </c>
    </row>
    <row r="195" s="2" customFormat="1" ht="24.15" customHeight="1">
      <c r="A195" s="38"/>
      <c r="B195" s="39"/>
      <c r="C195" s="203" t="s">
        <v>660</v>
      </c>
      <c r="D195" s="203" t="s">
        <v>138</v>
      </c>
      <c r="E195" s="204" t="s">
        <v>466</v>
      </c>
      <c r="F195" s="205" t="s">
        <v>467</v>
      </c>
      <c r="G195" s="206" t="s">
        <v>194</v>
      </c>
      <c r="H195" s="207">
        <v>1.55</v>
      </c>
      <c r="I195" s="208"/>
      <c r="J195" s="209">
        <f>ROUND(I195*H195,2)</f>
        <v>0</v>
      </c>
      <c r="K195" s="210"/>
      <c r="L195" s="44"/>
      <c r="M195" s="211" t="s">
        <v>1</v>
      </c>
      <c r="N195" s="212" t="s">
        <v>42</v>
      </c>
      <c r="O195" s="91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142</v>
      </c>
      <c r="AT195" s="215" t="s">
        <v>138</v>
      </c>
      <c r="AU195" s="215" t="s">
        <v>87</v>
      </c>
      <c r="AY195" s="17" t="s">
        <v>143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85</v>
      </c>
      <c r="BK195" s="216">
        <f>ROUND(I195*H195,2)</f>
        <v>0</v>
      </c>
      <c r="BL195" s="17" t="s">
        <v>142</v>
      </c>
      <c r="BM195" s="215" t="s">
        <v>661</v>
      </c>
    </row>
    <row r="196" s="2" customFormat="1">
      <c r="A196" s="38"/>
      <c r="B196" s="39"/>
      <c r="C196" s="40"/>
      <c r="D196" s="217" t="s">
        <v>145</v>
      </c>
      <c r="E196" s="40"/>
      <c r="F196" s="218" t="s">
        <v>469</v>
      </c>
      <c r="G196" s="40"/>
      <c r="H196" s="40"/>
      <c r="I196" s="219"/>
      <c r="J196" s="40"/>
      <c r="K196" s="40"/>
      <c r="L196" s="44"/>
      <c r="M196" s="249"/>
      <c r="N196" s="250"/>
      <c r="O196" s="251"/>
      <c r="P196" s="251"/>
      <c r="Q196" s="251"/>
      <c r="R196" s="251"/>
      <c r="S196" s="251"/>
      <c r="T196" s="25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145</v>
      </c>
      <c r="AU196" s="17" t="s">
        <v>87</v>
      </c>
    </row>
    <row r="197" s="2" customFormat="1" ht="6.96" customHeight="1">
      <c r="A197" s="38"/>
      <c r="B197" s="66"/>
      <c r="C197" s="67"/>
      <c r="D197" s="67"/>
      <c r="E197" s="67"/>
      <c r="F197" s="67"/>
      <c r="G197" s="67"/>
      <c r="H197" s="67"/>
      <c r="I197" s="67"/>
      <c r="J197" s="67"/>
      <c r="K197" s="67"/>
      <c r="L197" s="44"/>
      <c r="M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</sheetData>
  <sheetProtection sheet="1" autoFilter="0" formatColumns="0" formatRows="0" objects="1" scenarios="1" spinCount="100000" saltValue="xhYhOuAvuqZgO6t9JCHayrNc+S+tw8QigQ1CG9eY7Xozs6QBJOD+PAMyEtYf7stALmvejhB/E+Tzp+PQIIM1ng==" hashValue="aM2gSuXWDKkwHJPFLMZ/+R1byM/gUkicWzYe8pgwQOK4YMPT3etX5S2WwpLBk9GGSsMdLU4AXEYmv2USHg1U3A==" algorithmName="SHA-512" password="CC35"/>
  <autoFilter ref="C117:K19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115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TGM Otrokovice - SO 800 Vegetačí úpravy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662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Otrokovice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ROUND((SUM(BE118:BE148)),  2)</f>
        <v>0</v>
      </c>
      <c r="G33" s="38"/>
      <c r="H33" s="38"/>
      <c r="I33" s="155">
        <v>0.20999999999999999</v>
      </c>
      <c r="J33" s="154">
        <f>ROUND(((SUM(BE118:BE148))*I33),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ROUND((SUM(BF118:BF148)),  2)</f>
        <v>0</v>
      </c>
      <c r="G34" s="38"/>
      <c r="H34" s="38"/>
      <c r="I34" s="155">
        <v>0.12</v>
      </c>
      <c r="J34" s="154">
        <f>ROUND(((SUM(BF118:BF148))*I34),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ROUND((SUM(BG118:BG148)),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ROUND((SUM(BH118:BH148)),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ROUND((SUM(BI118:BI148)),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ZŠ TGM Otrokovice - SO 800 Vegetačí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Z.07 - Následná péče - 1. rok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</v>
      </c>
      <c r="G89" s="40"/>
      <c r="H89" s="40"/>
      <c r="I89" s="32" t="s">
        <v>22</v>
      </c>
      <c r="J89" s="79" t="str">
        <f>IF(J12="","",J12)</f>
        <v>13. 4. 2024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Mgr. Petra Šoborová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121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hidden="1" s="9" customFormat="1" ht="24.96" customHeight="1">
      <c r="A97" s="9"/>
      <c r="B97" s="179"/>
      <c r="C97" s="180"/>
      <c r="D97" s="181" t="s">
        <v>123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663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ZŠ TGM Otrokovice - SO 800 Vegetačí úpravy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Z.07 - Následná péče - 1. rok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Otrokovice</v>
      </c>
      <c r="G112" s="40"/>
      <c r="H112" s="40"/>
      <c r="I112" s="32" t="s">
        <v>22</v>
      </c>
      <c r="J112" s="79" t="str">
        <f>IF(J12="","",J12)</f>
        <v>13. 4. 2024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Otrokovice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Ing. Mgr. Petra Šoborová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126</v>
      </c>
      <c r="D117" s="194" t="s">
        <v>62</v>
      </c>
      <c r="E117" s="194" t="s">
        <v>58</v>
      </c>
      <c r="F117" s="194" t="s">
        <v>59</v>
      </c>
      <c r="G117" s="194" t="s">
        <v>127</v>
      </c>
      <c r="H117" s="194" t="s">
        <v>128</v>
      </c>
      <c r="I117" s="194" t="s">
        <v>129</v>
      </c>
      <c r="J117" s="195" t="s">
        <v>120</v>
      </c>
      <c r="K117" s="196" t="s">
        <v>130</v>
      </c>
      <c r="L117" s="197"/>
      <c r="M117" s="100" t="s">
        <v>1</v>
      </c>
      <c r="N117" s="101" t="s">
        <v>41</v>
      </c>
      <c r="O117" s="101" t="s">
        <v>131</v>
      </c>
      <c r="P117" s="101" t="s">
        <v>132</v>
      </c>
      <c r="Q117" s="101" t="s">
        <v>133</v>
      </c>
      <c r="R117" s="101" t="s">
        <v>134</v>
      </c>
      <c r="S117" s="101" t="s">
        <v>135</v>
      </c>
      <c r="T117" s="102" t="s">
        <v>136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0.002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76</v>
      </c>
      <c r="AU118" s="17" t="s">
        <v>122</v>
      </c>
      <c r="BK118" s="202">
        <f>BK119</f>
        <v>0</v>
      </c>
    </row>
    <row r="119" s="13" customFormat="1" ht="25.92" customHeight="1">
      <c r="A119" s="13"/>
      <c r="B119" s="233"/>
      <c r="C119" s="234"/>
      <c r="D119" s="235" t="s">
        <v>76</v>
      </c>
      <c r="E119" s="236" t="s">
        <v>199</v>
      </c>
      <c r="F119" s="236" t="s">
        <v>200</v>
      </c>
      <c r="G119" s="234"/>
      <c r="H119" s="234"/>
      <c r="I119" s="237"/>
      <c r="J119" s="238">
        <f>BK119</f>
        <v>0</v>
      </c>
      <c r="K119" s="234"/>
      <c r="L119" s="239"/>
      <c r="M119" s="240"/>
      <c r="N119" s="241"/>
      <c r="O119" s="241"/>
      <c r="P119" s="242">
        <f>P120</f>
        <v>0</v>
      </c>
      <c r="Q119" s="241"/>
      <c r="R119" s="242">
        <f>R120</f>
        <v>0.002</v>
      </c>
      <c r="S119" s="241"/>
      <c r="T119" s="243">
        <f>T120</f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244" t="s">
        <v>85</v>
      </c>
      <c r="AT119" s="245" t="s">
        <v>76</v>
      </c>
      <c r="AU119" s="245" t="s">
        <v>77</v>
      </c>
      <c r="AY119" s="244" t="s">
        <v>143</v>
      </c>
      <c r="BK119" s="246">
        <f>BK120</f>
        <v>0</v>
      </c>
    </row>
    <row r="120" s="13" customFormat="1" ht="22.8" customHeight="1">
      <c r="A120" s="13"/>
      <c r="B120" s="233"/>
      <c r="C120" s="234"/>
      <c r="D120" s="235" t="s">
        <v>76</v>
      </c>
      <c r="E120" s="247" t="s">
        <v>664</v>
      </c>
      <c r="F120" s="247" t="s">
        <v>664</v>
      </c>
      <c r="G120" s="234"/>
      <c r="H120" s="234"/>
      <c r="I120" s="237"/>
      <c r="J120" s="248">
        <f>BK120</f>
        <v>0</v>
      </c>
      <c r="K120" s="234"/>
      <c r="L120" s="239"/>
      <c r="M120" s="240"/>
      <c r="N120" s="241"/>
      <c r="O120" s="241"/>
      <c r="P120" s="242">
        <f>SUM(P121:P148)</f>
        <v>0</v>
      </c>
      <c r="Q120" s="241"/>
      <c r="R120" s="242">
        <f>SUM(R121:R148)</f>
        <v>0.002</v>
      </c>
      <c r="S120" s="241"/>
      <c r="T120" s="243">
        <f>SUM(T121:T148)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244" t="s">
        <v>85</v>
      </c>
      <c r="AT120" s="245" t="s">
        <v>76</v>
      </c>
      <c r="AU120" s="245" t="s">
        <v>85</v>
      </c>
      <c r="AY120" s="244" t="s">
        <v>143</v>
      </c>
      <c r="BK120" s="246">
        <f>SUM(BK121:BK148)</f>
        <v>0</v>
      </c>
    </row>
    <row r="121" s="2" customFormat="1" ht="24.15" customHeight="1">
      <c r="A121" s="38"/>
      <c r="B121" s="39"/>
      <c r="C121" s="203" t="s">
        <v>665</v>
      </c>
      <c r="D121" s="203" t="s">
        <v>138</v>
      </c>
      <c r="E121" s="204" t="s">
        <v>509</v>
      </c>
      <c r="F121" s="205" t="s">
        <v>510</v>
      </c>
      <c r="G121" s="206" t="s">
        <v>188</v>
      </c>
      <c r="H121" s="207">
        <v>1856</v>
      </c>
      <c r="I121" s="208"/>
      <c r="J121" s="209">
        <f>ROUND(I121*H121,2)</f>
        <v>0</v>
      </c>
      <c r="K121" s="210"/>
      <c r="L121" s="44"/>
      <c r="M121" s="211" t="s">
        <v>1</v>
      </c>
      <c r="N121" s="212" t="s">
        <v>42</v>
      </c>
      <c r="O121" s="9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142</v>
      </c>
      <c r="AT121" s="215" t="s">
        <v>138</v>
      </c>
      <c r="AU121" s="215" t="s">
        <v>87</v>
      </c>
      <c r="AY121" s="17" t="s">
        <v>143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85</v>
      </c>
      <c r="BK121" s="216">
        <f>ROUND(I121*H121,2)</f>
        <v>0</v>
      </c>
      <c r="BL121" s="17" t="s">
        <v>142</v>
      </c>
      <c r="BM121" s="215" t="s">
        <v>666</v>
      </c>
    </row>
    <row r="122" s="2" customFormat="1">
      <c r="A122" s="38"/>
      <c r="B122" s="39"/>
      <c r="C122" s="40"/>
      <c r="D122" s="217" t="s">
        <v>145</v>
      </c>
      <c r="E122" s="40"/>
      <c r="F122" s="218" t="s">
        <v>512</v>
      </c>
      <c r="G122" s="40"/>
      <c r="H122" s="40"/>
      <c r="I122" s="219"/>
      <c r="J122" s="40"/>
      <c r="K122" s="40"/>
      <c r="L122" s="44"/>
      <c r="M122" s="220"/>
      <c r="N122" s="221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87</v>
      </c>
    </row>
    <row r="123" s="12" customFormat="1">
      <c r="A123" s="12"/>
      <c r="B123" s="222"/>
      <c r="C123" s="223"/>
      <c r="D123" s="217" t="s">
        <v>197</v>
      </c>
      <c r="E123" s="224" t="s">
        <v>1</v>
      </c>
      <c r="F123" s="225" t="s">
        <v>667</v>
      </c>
      <c r="G123" s="223"/>
      <c r="H123" s="226">
        <v>1856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2" t="s">
        <v>197</v>
      </c>
      <c r="AU123" s="232" t="s">
        <v>87</v>
      </c>
      <c r="AV123" s="12" t="s">
        <v>87</v>
      </c>
      <c r="AW123" s="12" t="s">
        <v>32</v>
      </c>
      <c r="AX123" s="12" t="s">
        <v>85</v>
      </c>
      <c r="AY123" s="232" t="s">
        <v>143</v>
      </c>
    </row>
    <row r="124" s="2" customFormat="1" ht="24.15" customHeight="1">
      <c r="A124" s="38"/>
      <c r="B124" s="39"/>
      <c r="C124" s="203" t="s">
        <v>668</v>
      </c>
      <c r="D124" s="203" t="s">
        <v>138</v>
      </c>
      <c r="E124" s="204" t="s">
        <v>639</v>
      </c>
      <c r="F124" s="205" t="s">
        <v>640</v>
      </c>
      <c r="G124" s="206" t="s">
        <v>194</v>
      </c>
      <c r="H124" s="207">
        <v>0.02</v>
      </c>
      <c r="I124" s="208"/>
      <c r="J124" s="209">
        <f>ROUND(I124*H124,2)</f>
        <v>0</v>
      </c>
      <c r="K124" s="210"/>
      <c r="L124" s="44"/>
      <c r="M124" s="211" t="s">
        <v>1</v>
      </c>
      <c r="N124" s="212" t="s">
        <v>42</v>
      </c>
      <c r="O124" s="91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142</v>
      </c>
      <c r="AT124" s="215" t="s">
        <v>138</v>
      </c>
      <c r="AU124" s="215" t="s">
        <v>87</v>
      </c>
      <c r="AY124" s="17" t="s">
        <v>143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85</v>
      </c>
      <c r="BK124" s="216">
        <f>ROUND(I124*H124,2)</f>
        <v>0</v>
      </c>
      <c r="BL124" s="17" t="s">
        <v>142</v>
      </c>
      <c r="BM124" s="215" t="s">
        <v>669</v>
      </c>
    </row>
    <row r="125" s="2" customFormat="1">
      <c r="A125" s="38"/>
      <c r="B125" s="39"/>
      <c r="C125" s="40"/>
      <c r="D125" s="217" t="s">
        <v>145</v>
      </c>
      <c r="E125" s="40"/>
      <c r="F125" s="218" t="s">
        <v>642</v>
      </c>
      <c r="G125" s="40"/>
      <c r="H125" s="40"/>
      <c r="I125" s="219"/>
      <c r="J125" s="40"/>
      <c r="K125" s="40"/>
      <c r="L125" s="44"/>
      <c r="M125" s="220"/>
      <c r="N125" s="22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145</v>
      </c>
      <c r="AU125" s="17" t="s">
        <v>87</v>
      </c>
    </row>
    <row r="126" s="12" customFormat="1">
      <c r="A126" s="12"/>
      <c r="B126" s="222"/>
      <c r="C126" s="223"/>
      <c r="D126" s="217" t="s">
        <v>197</v>
      </c>
      <c r="E126" s="224" t="s">
        <v>1</v>
      </c>
      <c r="F126" s="225" t="s">
        <v>670</v>
      </c>
      <c r="G126" s="223"/>
      <c r="H126" s="226">
        <v>0.02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2" t="s">
        <v>197</v>
      </c>
      <c r="AU126" s="232" t="s">
        <v>87</v>
      </c>
      <c r="AV126" s="12" t="s">
        <v>87</v>
      </c>
      <c r="AW126" s="12" t="s">
        <v>32</v>
      </c>
      <c r="AX126" s="12" t="s">
        <v>77</v>
      </c>
      <c r="AY126" s="232" t="s">
        <v>143</v>
      </c>
    </row>
    <row r="127" s="15" customFormat="1">
      <c r="A127" s="15"/>
      <c r="B127" s="276"/>
      <c r="C127" s="277"/>
      <c r="D127" s="217" t="s">
        <v>197</v>
      </c>
      <c r="E127" s="278" t="s">
        <v>1</v>
      </c>
      <c r="F127" s="279" t="s">
        <v>671</v>
      </c>
      <c r="G127" s="277"/>
      <c r="H127" s="280">
        <v>0.02</v>
      </c>
      <c r="I127" s="281"/>
      <c r="J127" s="277"/>
      <c r="K127" s="277"/>
      <c r="L127" s="282"/>
      <c r="M127" s="283"/>
      <c r="N127" s="284"/>
      <c r="O127" s="284"/>
      <c r="P127" s="284"/>
      <c r="Q127" s="284"/>
      <c r="R127" s="284"/>
      <c r="S127" s="284"/>
      <c r="T127" s="28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6" t="s">
        <v>197</v>
      </c>
      <c r="AU127" s="286" t="s">
        <v>87</v>
      </c>
      <c r="AV127" s="15" t="s">
        <v>151</v>
      </c>
      <c r="AW127" s="15" t="s">
        <v>32</v>
      </c>
      <c r="AX127" s="15" t="s">
        <v>85</v>
      </c>
      <c r="AY127" s="286" t="s">
        <v>143</v>
      </c>
    </row>
    <row r="128" s="2" customFormat="1" ht="16.5" customHeight="1">
      <c r="A128" s="38"/>
      <c r="B128" s="39"/>
      <c r="C128" s="254" t="s">
        <v>672</v>
      </c>
      <c r="D128" s="254" t="s">
        <v>239</v>
      </c>
      <c r="E128" s="255" t="s">
        <v>645</v>
      </c>
      <c r="F128" s="256" t="s">
        <v>411</v>
      </c>
      <c r="G128" s="257" t="s">
        <v>412</v>
      </c>
      <c r="H128" s="258">
        <v>2</v>
      </c>
      <c r="I128" s="259"/>
      <c r="J128" s="260">
        <f>ROUND(I128*H128,2)</f>
        <v>0</v>
      </c>
      <c r="K128" s="261"/>
      <c r="L128" s="262"/>
      <c r="M128" s="263" t="s">
        <v>1</v>
      </c>
      <c r="N128" s="264" t="s">
        <v>42</v>
      </c>
      <c r="O128" s="91"/>
      <c r="P128" s="213">
        <f>O128*H128</f>
        <v>0</v>
      </c>
      <c r="Q128" s="213">
        <v>0.001</v>
      </c>
      <c r="R128" s="213">
        <f>Q128*H128</f>
        <v>0.002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175</v>
      </c>
      <c r="AT128" s="215" t="s">
        <v>239</v>
      </c>
      <c r="AU128" s="215" t="s">
        <v>87</v>
      </c>
      <c r="AY128" s="17" t="s">
        <v>143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85</v>
      </c>
      <c r="BK128" s="216">
        <f>ROUND(I128*H128,2)</f>
        <v>0</v>
      </c>
      <c r="BL128" s="17" t="s">
        <v>142</v>
      </c>
      <c r="BM128" s="215" t="s">
        <v>673</v>
      </c>
    </row>
    <row r="129" s="2" customFormat="1">
      <c r="A129" s="38"/>
      <c r="B129" s="39"/>
      <c r="C129" s="40"/>
      <c r="D129" s="217" t="s">
        <v>145</v>
      </c>
      <c r="E129" s="40"/>
      <c r="F129" s="218" t="s">
        <v>411</v>
      </c>
      <c r="G129" s="40"/>
      <c r="H129" s="40"/>
      <c r="I129" s="219"/>
      <c r="J129" s="40"/>
      <c r="K129" s="40"/>
      <c r="L129" s="44"/>
      <c r="M129" s="220"/>
      <c r="N129" s="22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87</v>
      </c>
    </row>
    <row r="130" s="12" customFormat="1">
      <c r="A130" s="12"/>
      <c r="B130" s="222"/>
      <c r="C130" s="223"/>
      <c r="D130" s="217" t="s">
        <v>197</v>
      </c>
      <c r="E130" s="224" t="s">
        <v>1</v>
      </c>
      <c r="F130" s="225" t="s">
        <v>674</v>
      </c>
      <c r="G130" s="223"/>
      <c r="H130" s="226">
        <v>2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2" t="s">
        <v>197</v>
      </c>
      <c r="AU130" s="232" t="s">
        <v>87</v>
      </c>
      <c r="AV130" s="12" t="s">
        <v>87</v>
      </c>
      <c r="AW130" s="12" t="s">
        <v>32</v>
      </c>
      <c r="AX130" s="12" t="s">
        <v>85</v>
      </c>
      <c r="AY130" s="232" t="s">
        <v>143</v>
      </c>
    </row>
    <row r="131" s="2" customFormat="1" ht="24.15" customHeight="1">
      <c r="A131" s="38"/>
      <c r="B131" s="39"/>
      <c r="C131" s="203" t="s">
        <v>675</v>
      </c>
      <c r="D131" s="203" t="s">
        <v>138</v>
      </c>
      <c r="E131" s="204" t="s">
        <v>676</v>
      </c>
      <c r="F131" s="205" t="s">
        <v>677</v>
      </c>
      <c r="G131" s="206" t="s">
        <v>188</v>
      </c>
      <c r="H131" s="207">
        <v>200</v>
      </c>
      <c r="I131" s="208"/>
      <c r="J131" s="209">
        <f>ROUND(I131*H131,2)</f>
        <v>0</v>
      </c>
      <c r="K131" s="210"/>
      <c r="L131" s="44"/>
      <c r="M131" s="211" t="s">
        <v>1</v>
      </c>
      <c r="N131" s="212" t="s">
        <v>42</v>
      </c>
      <c r="O131" s="91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142</v>
      </c>
      <c r="AT131" s="215" t="s">
        <v>138</v>
      </c>
      <c r="AU131" s="215" t="s">
        <v>87</v>
      </c>
      <c r="AY131" s="17" t="s">
        <v>143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85</v>
      </c>
      <c r="BK131" s="216">
        <f>ROUND(I131*H131,2)</f>
        <v>0</v>
      </c>
      <c r="BL131" s="17" t="s">
        <v>142</v>
      </c>
      <c r="BM131" s="215" t="s">
        <v>678</v>
      </c>
    </row>
    <row r="132" s="2" customFormat="1">
      <c r="A132" s="38"/>
      <c r="B132" s="39"/>
      <c r="C132" s="40"/>
      <c r="D132" s="217" t="s">
        <v>145</v>
      </c>
      <c r="E132" s="40"/>
      <c r="F132" s="218" t="s">
        <v>679</v>
      </c>
      <c r="G132" s="40"/>
      <c r="H132" s="40"/>
      <c r="I132" s="219"/>
      <c r="J132" s="40"/>
      <c r="K132" s="40"/>
      <c r="L132" s="44"/>
      <c r="M132" s="220"/>
      <c r="N132" s="22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87</v>
      </c>
    </row>
    <row r="133" s="2" customFormat="1">
      <c r="A133" s="38"/>
      <c r="B133" s="39"/>
      <c r="C133" s="40"/>
      <c r="D133" s="217" t="s">
        <v>210</v>
      </c>
      <c r="E133" s="40"/>
      <c r="F133" s="253" t="s">
        <v>680</v>
      </c>
      <c r="G133" s="40"/>
      <c r="H133" s="40"/>
      <c r="I133" s="219"/>
      <c r="J133" s="40"/>
      <c r="K133" s="40"/>
      <c r="L133" s="44"/>
      <c r="M133" s="220"/>
      <c r="N133" s="22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210</v>
      </c>
      <c r="AU133" s="17" t="s">
        <v>87</v>
      </c>
    </row>
    <row r="134" s="12" customFormat="1">
      <c r="A134" s="12"/>
      <c r="B134" s="222"/>
      <c r="C134" s="223"/>
      <c r="D134" s="217" t="s">
        <v>197</v>
      </c>
      <c r="E134" s="224" t="s">
        <v>1</v>
      </c>
      <c r="F134" s="225" t="s">
        <v>681</v>
      </c>
      <c r="G134" s="223"/>
      <c r="H134" s="226">
        <v>200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2" t="s">
        <v>197</v>
      </c>
      <c r="AU134" s="232" t="s">
        <v>87</v>
      </c>
      <c r="AV134" s="12" t="s">
        <v>87</v>
      </c>
      <c r="AW134" s="12" t="s">
        <v>32</v>
      </c>
      <c r="AX134" s="12" t="s">
        <v>85</v>
      </c>
      <c r="AY134" s="232" t="s">
        <v>143</v>
      </c>
    </row>
    <row r="135" s="2" customFormat="1" ht="24.15" customHeight="1">
      <c r="A135" s="38"/>
      <c r="B135" s="39"/>
      <c r="C135" s="203" t="s">
        <v>682</v>
      </c>
      <c r="D135" s="203" t="s">
        <v>138</v>
      </c>
      <c r="E135" s="204" t="s">
        <v>683</v>
      </c>
      <c r="F135" s="205" t="s">
        <v>684</v>
      </c>
      <c r="G135" s="206" t="s">
        <v>188</v>
      </c>
      <c r="H135" s="207">
        <v>100</v>
      </c>
      <c r="I135" s="208"/>
      <c r="J135" s="209">
        <f>ROUND(I135*H135,2)</f>
        <v>0</v>
      </c>
      <c r="K135" s="210"/>
      <c r="L135" s="44"/>
      <c r="M135" s="211" t="s">
        <v>1</v>
      </c>
      <c r="N135" s="212" t="s">
        <v>42</v>
      </c>
      <c r="O135" s="91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142</v>
      </c>
      <c r="AT135" s="215" t="s">
        <v>138</v>
      </c>
      <c r="AU135" s="215" t="s">
        <v>87</v>
      </c>
      <c r="AY135" s="17" t="s">
        <v>143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85</v>
      </c>
      <c r="BK135" s="216">
        <f>ROUND(I135*H135,2)</f>
        <v>0</v>
      </c>
      <c r="BL135" s="17" t="s">
        <v>142</v>
      </c>
      <c r="BM135" s="215" t="s">
        <v>685</v>
      </c>
    </row>
    <row r="136" s="2" customFormat="1">
      <c r="A136" s="38"/>
      <c r="B136" s="39"/>
      <c r="C136" s="40"/>
      <c r="D136" s="217" t="s">
        <v>145</v>
      </c>
      <c r="E136" s="40"/>
      <c r="F136" s="218" t="s">
        <v>686</v>
      </c>
      <c r="G136" s="40"/>
      <c r="H136" s="40"/>
      <c r="I136" s="219"/>
      <c r="J136" s="40"/>
      <c r="K136" s="40"/>
      <c r="L136" s="44"/>
      <c r="M136" s="220"/>
      <c r="N136" s="22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145</v>
      </c>
      <c r="AU136" s="17" t="s">
        <v>87</v>
      </c>
    </row>
    <row r="137" s="2" customFormat="1" ht="16.5" customHeight="1">
      <c r="A137" s="38"/>
      <c r="B137" s="39"/>
      <c r="C137" s="203" t="s">
        <v>687</v>
      </c>
      <c r="D137" s="203" t="s">
        <v>138</v>
      </c>
      <c r="E137" s="204" t="s">
        <v>442</v>
      </c>
      <c r="F137" s="205" t="s">
        <v>443</v>
      </c>
      <c r="G137" s="206" t="s">
        <v>354</v>
      </c>
      <c r="H137" s="207">
        <v>20.800000000000001</v>
      </c>
      <c r="I137" s="208"/>
      <c r="J137" s="209">
        <f>ROUND(I137*H137,2)</f>
        <v>0</v>
      </c>
      <c r="K137" s="210"/>
      <c r="L137" s="44"/>
      <c r="M137" s="211" t="s">
        <v>1</v>
      </c>
      <c r="N137" s="212" t="s">
        <v>42</v>
      </c>
      <c r="O137" s="91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142</v>
      </c>
      <c r="AT137" s="215" t="s">
        <v>138</v>
      </c>
      <c r="AU137" s="215" t="s">
        <v>87</v>
      </c>
      <c r="AY137" s="17" t="s">
        <v>143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85</v>
      </c>
      <c r="BK137" s="216">
        <f>ROUND(I137*H137,2)</f>
        <v>0</v>
      </c>
      <c r="BL137" s="17" t="s">
        <v>142</v>
      </c>
      <c r="BM137" s="215" t="s">
        <v>688</v>
      </c>
    </row>
    <row r="138" s="2" customFormat="1">
      <c r="A138" s="38"/>
      <c r="B138" s="39"/>
      <c r="C138" s="40"/>
      <c r="D138" s="217" t="s">
        <v>145</v>
      </c>
      <c r="E138" s="40"/>
      <c r="F138" s="218" t="s">
        <v>445</v>
      </c>
      <c r="G138" s="40"/>
      <c r="H138" s="40"/>
      <c r="I138" s="219"/>
      <c r="J138" s="40"/>
      <c r="K138" s="40"/>
      <c r="L138" s="44"/>
      <c r="M138" s="220"/>
      <c r="N138" s="22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87</v>
      </c>
    </row>
    <row r="139" s="2" customFormat="1" ht="16.5" customHeight="1">
      <c r="A139" s="38"/>
      <c r="B139" s="39"/>
      <c r="C139" s="254" t="s">
        <v>689</v>
      </c>
      <c r="D139" s="254" t="s">
        <v>239</v>
      </c>
      <c r="E139" s="255" t="s">
        <v>449</v>
      </c>
      <c r="F139" s="256" t="s">
        <v>450</v>
      </c>
      <c r="G139" s="257" t="s">
        <v>354</v>
      </c>
      <c r="H139" s="258">
        <v>20.800000000000001</v>
      </c>
      <c r="I139" s="259"/>
      <c r="J139" s="260">
        <f>ROUND(I139*H139,2)</f>
        <v>0</v>
      </c>
      <c r="K139" s="261"/>
      <c r="L139" s="262"/>
      <c r="M139" s="263" t="s">
        <v>1</v>
      </c>
      <c r="N139" s="264" t="s">
        <v>42</v>
      </c>
      <c r="O139" s="91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175</v>
      </c>
      <c r="AT139" s="215" t="s">
        <v>239</v>
      </c>
      <c r="AU139" s="215" t="s">
        <v>87</v>
      </c>
      <c r="AY139" s="17" t="s">
        <v>143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85</v>
      </c>
      <c r="BK139" s="216">
        <f>ROUND(I139*H139,2)</f>
        <v>0</v>
      </c>
      <c r="BL139" s="17" t="s">
        <v>142</v>
      </c>
      <c r="BM139" s="215" t="s">
        <v>690</v>
      </c>
    </row>
    <row r="140" s="2" customFormat="1">
      <c r="A140" s="38"/>
      <c r="B140" s="39"/>
      <c r="C140" s="40"/>
      <c r="D140" s="217" t="s">
        <v>145</v>
      </c>
      <c r="E140" s="40"/>
      <c r="F140" s="218" t="s">
        <v>450</v>
      </c>
      <c r="G140" s="40"/>
      <c r="H140" s="40"/>
      <c r="I140" s="219"/>
      <c r="J140" s="40"/>
      <c r="K140" s="40"/>
      <c r="L140" s="44"/>
      <c r="M140" s="220"/>
      <c r="N140" s="22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87</v>
      </c>
    </row>
    <row r="141" s="2" customFormat="1">
      <c r="A141" s="38"/>
      <c r="B141" s="39"/>
      <c r="C141" s="40"/>
      <c r="D141" s="217" t="s">
        <v>210</v>
      </c>
      <c r="E141" s="40"/>
      <c r="F141" s="253" t="s">
        <v>691</v>
      </c>
      <c r="G141" s="40"/>
      <c r="H141" s="40"/>
      <c r="I141" s="219"/>
      <c r="J141" s="40"/>
      <c r="K141" s="40"/>
      <c r="L141" s="44"/>
      <c r="M141" s="220"/>
      <c r="N141" s="22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210</v>
      </c>
      <c r="AU141" s="17" t="s">
        <v>87</v>
      </c>
    </row>
    <row r="142" s="12" customFormat="1">
      <c r="A142" s="12"/>
      <c r="B142" s="222"/>
      <c r="C142" s="223"/>
      <c r="D142" s="217" t="s">
        <v>197</v>
      </c>
      <c r="E142" s="224" t="s">
        <v>1</v>
      </c>
      <c r="F142" s="225" t="s">
        <v>692</v>
      </c>
      <c r="G142" s="223"/>
      <c r="H142" s="226">
        <v>4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2" t="s">
        <v>197</v>
      </c>
      <c r="AU142" s="232" t="s">
        <v>87</v>
      </c>
      <c r="AV142" s="12" t="s">
        <v>87</v>
      </c>
      <c r="AW142" s="12" t="s">
        <v>32</v>
      </c>
      <c r="AX142" s="12" t="s">
        <v>77</v>
      </c>
      <c r="AY142" s="232" t="s">
        <v>143</v>
      </c>
    </row>
    <row r="143" s="12" customFormat="1">
      <c r="A143" s="12"/>
      <c r="B143" s="222"/>
      <c r="C143" s="223"/>
      <c r="D143" s="217" t="s">
        <v>197</v>
      </c>
      <c r="E143" s="224" t="s">
        <v>1</v>
      </c>
      <c r="F143" s="225" t="s">
        <v>693</v>
      </c>
      <c r="G143" s="223"/>
      <c r="H143" s="226">
        <v>16.800000000000001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2" t="s">
        <v>197</v>
      </c>
      <c r="AU143" s="232" t="s">
        <v>87</v>
      </c>
      <c r="AV143" s="12" t="s">
        <v>87</v>
      </c>
      <c r="AW143" s="12" t="s">
        <v>32</v>
      </c>
      <c r="AX143" s="12" t="s">
        <v>77</v>
      </c>
      <c r="AY143" s="232" t="s">
        <v>143</v>
      </c>
    </row>
    <row r="144" s="15" customFormat="1">
      <c r="A144" s="15"/>
      <c r="B144" s="276"/>
      <c r="C144" s="277"/>
      <c r="D144" s="217" t="s">
        <v>197</v>
      </c>
      <c r="E144" s="278" t="s">
        <v>1</v>
      </c>
      <c r="F144" s="279" t="s">
        <v>671</v>
      </c>
      <c r="G144" s="277"/>
      <c r="H144" s="280">
        <v>20.800000000000001</v>
      </c>
      <c r="I144" s="281"/>
      <c r="J144" s="277"/>
      <c r="K144" s="277"/>
      <c r="L144" s="282"/>
      <c r="M144" s="283"/>
      <c r="N144" s="284"/>
      <c r="O144" s="284"/>
      <c r="P144" s="284"/>
      <c r="Q144" s="284"/>
      <c r="R144" s="284"/>
      <c r="S144" s="284"/>
      <c r="T144" s="28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6" t="s">
        <v>197</v>
      </c>
      <c r="AU144" s="286" t="s">
        <v>87</v>
      </c>
      <c r="AV144" s="15" t="s">
        <v>151</v>
      </c>
      <c r="AW144" s="15" t="s">
        <v>32</v>
      </c>
      <c r="AX144" s="15" t="s">
        <v>85</v>
      </c>
      <c r="AY144" s="286" t="s">
        <v>143</v>
      </c>
    </row>
    <row r="145" s="2" customFormat="1" ht="21.75" customHeight="1">
      <c r="A145" s="38"/>
      <c r="B145" s="39"/>
      <c r="C145" s="203" t="s">
        <v>694</v>
      </c>
      <c r="D145" s="203" t="s">
        <v>138</v>
      </c>
      <c r="E145" s="204" t="s">
        <v>695</v>
      </c>
      <c r="F145" s="205" t="s">
        <v>696</v>
      </c>
      <c r="G145" s="206" t="s">
        <v>354</v>
      </c>
      <c r="H145" s="207">
        <v>20.800000000000001</v>
      </c>
      <c r="I145" s="208"/>
      <c r="J145" s="209">
        <f>ROUND(I145*H145,2)</f>
        <v>0</v>
      </c>
      <c r="K145" s="210"/>
      <c r="L145" s="44"/>
      <c r="M145" s="211" t="s">
        <v>1</v>
      </c>
      <c r="N145" s="212" t="s">
        <v>42</v>
      </c>
      <c r="O145" s="91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142</v>
      </c>
      <c r="AT145" s="215" t="s">
        <v>138</v>
      </c>
      <c r="AU145" s="215" t="s">
        <v>87</v>
      </c>
      <c r="AY145" s="17" t="s">
        <v>143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85</v>
      </c>
      <c r="BK145" s="216">
        <f>ROUND(I145*H145,2)</f>
        <v>0</v>
      </c>
      <c r="BL145" s="17" t="s">
        <v>142</v>
      </c>
      <c r="BM145" s="215" t="s">
        <v>697</v>
      </c>
    </row>
    <row r="146" s="2" customFormat="1">
      <c r="A146" s="38"/>
      <c r="B146" s="39"/>
      <c r="C146" s="40"/>
      <c r="D146" s="217" t="s">
        <v>145</v>
      </c>
      <c r="E146" s="40"/>
      <c r="F146" s="218" t="s">
        <v>698</v>
      </c>
      <c r="G146" s="40"/>
      <c r="H146" s="40"/>
      <c r="I146" s="219"/>
      <c r="J146" s="40"/>
      <c r="K146" s="40"/>
      <c r="L146" s="44"/>
      <c r="M146" s="220"/>
      <c r="N146" s="22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87</v>
      </c>
    </row>
    <row r="147" s="2" customFormat="1" ht="24.15" customHeight="1">
      <c r="A147" s="38"/>
      <c r="B147" s="39"/>
      <c r="C147" s="203" t="s">
        <v>699</v>
      </c>
      <c r="D147" s="203" t="s">
        <v>138</v>
      </c>
      <c r="E147" s="204" t="s">
        <v>203</v>
      </c>
      <c r="F147" s="205" t="s">
        <v>204</v>
      </c>
      <c r="G147" s="206" t="s">
        <v>194</v>
      </c>
      <c r="H147" s="207">
        <v>0.002</v>
      </c>
      <c r="I147" s="208"/>
      <c r="J147" s="209">
        <f>ROUND(I147*H147,2)</f>
        <v>0</v>
      </c>
      <c r="K147" s="210"/>
      <c r="L147" s="44"/>
      <c r="M147" s="211" t="s">
        <v>1</v>
      </c>
      <c r="N147" s="212" t="s">
        <v>42</v>
      </c>
      <c r="O147" s="91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142</v>
      </c>
      <c r="AT147" s="215" t="s">
        <v>138</v>
      </c>
      <c r="AU147" s="215" t="s">
        <v>87</v>
      </c>
      <c r="AY147" s="17" t="s">
        <v>143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85</v>
      </c>
      <c r="BK147" s="216">
        <f>ROUND(I147*H147,2)</f>
        <v>0</v>
      </c>
      <c r="BL147" s="17" t="s">
        <v>142</v>
      </c>
      <c r="BM147" s="215" t="s">
        <v>700</v>
      </c>
    </row>
    <row r="148" s="2" customFormat="1">
      <c r="A148" s="38"/>
      <c r="B148" s="39"/>
      <c r="C148" s="40"/>
      <c r="D148" s="217" t="s">
        <v>145</v>
      </c>
      <c r="E148" s="40"/>
      <c r="F148" s="218" t="s">
        <v>206</v>
      </c>
      <c r="G148" s="40"/>
      <c r="H148" s="40"/>
      <c r="I148" s="219"/>
      <c r="J148" s="40"/>
      <c r="K148" s="40"/>
      <c r="L148" s="44"/>
      <c r="M148" s="249"/>
      <c r="N148" s="250"/>
      <c r="O148" s="251"/>
      <c r="P148" s="251"/>
      <c r="Q148" s="251"/>
      <c r="R148" s="251"/>
      <c r="S148" s="251"/>
      <c r="T148" s="25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145</v>
      </c>
      <c r="AU148" s="17" t="s">
        <v>87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6Se1M5VyfIMua7m0D83vUpDbD+0X+HfbIkeBozEM3bJOOdv7lWOWOHwrVwtfO7j5dx42VP5FxKDMeVRcEeh5zQ==" hashValue="Bm1y8R1rYqdzgMsFNVGytx5ucQudC/fHwfqSUZJvO5pq7SpNYskLU3LRYzE4rtunHgk5zMQhfzPVh81j13bIfg==" algorithmName="SHA-512" password="CC35"/>
  <autoFilter ref="C117:K14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115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TGM Otrokovice - SO 800 Vegetačí úpravy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Otrokovice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ROUND((SUM(BE118:BE153)),  2)</f>
        <v>0</v>
      </c>
      <c r="G33" s="38"/>
      <c r="H33" s="38"/>
      <c r="I33" s="155">
        <v>0.20999999999999999</v>
      </c>
      <c r="J33" s="154">
        <f>ROUND(((SUM(BE118:BE153))*I33),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ROUND((SUM(BF118:BF153)),  2)</f>
        <v>0</v>
      </c>
      <c r="G34" s="38"/>
      <c r="H34" s="38"/>
      <c r="I34" s="155">
        <v>0.12</v>
      </c>
      <c r="J34" s="154">
        <f>ROUND(((SUM(BF118:BF153))*I34),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ROUND((SUM(BG118:BG153)),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ROUND((SUM(BH118:BH153)),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ROUND((SUM(BI118:BI153)),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ZŠ TGM Otrokovice - SO 800 Vegetačí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Z.08 - Následná péče - 2. rok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</v>
      </c>
      <c r="G89" s="40"/>
      <c r="H89" s="40"/>
      <c r="I89" s="32" t="s">
        <v>22</v>
      </c>
      <c r="J89" s="79" t="str">
        <f>IF(J12="","",J12)</f>
        <v>13. 4. 2024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Mgr. Petra Šoborová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121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hidden="1" s="9" customFormat="1" ht="24.96" customHeight="1">
      <c r="A97" s="9"/>
      <c r="B97" s="179"/>
      <c r="C97" s="180"/>
      <c r="D97" s="181" t="s">
        <v>123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702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ZŠ TGM Otrokovice - SO 800 Vegetačí úpravy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Z.08 - Následná péče - 2. rok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Otrokovice</v>
      </c>
      <c r="G112" s="40"/>
      <c r="H112" s="40"/>
      <c r="I112" s="32" t="s">
        <v>22</v>
      </c>
      <c r="J112" s="79" t="str">
        <f>IF(J12="","",J12)</f>
        <v>13. 4. 2024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Otrokovice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Ing. Mgr. Petra Šoborová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126</v>
      </c>
      <c r="D117" s="194" t="s">
        <v>62</v>
      </c>
      <c r="E117" s="194" t="s">
        <v>58</v>
      </c>
      <c r="F117" s="194" t="s">
        <v>59</v>
      </c>
      <c r="G117" s="194" t="s">
        <v>127</v>
      </c>
      <c r="H117" s="194" t="s">
        <v>128</v>
      </c>
      <c r="I117" s="194" t="s">
        <v>129</v>
      </c>
      <c r="J117" s="195" t="s">
        <v>120</v>
      </c>
      <c r="K117" s="196" t="s">
        <v>130</v>
      </c>
      <c r="L117" s="197"/>
      <c r="M117" s="100" t="s">
        <v>1</v>
      </c>
      <c r="N117" s="101" t="s">
        <v>41</v>
      </c>
      <c r="O117" s="101" t="s">
        <v>131</v>
      </c>
      <c r="P117" s="101" t="s">
        <v>132</v>
      </c>
      <c r="Q117" s="101" t="s">
        <v>133</v>
      </c>
      <c r="R117" s="101" t="s">
        <v>134</v>
      </c>
      <c r="S117" s="101" t="s">
        <v>135</v>
      </c>
      <c r="T117" s="102" t="s">
        <v>136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0.42326000000000003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76</v>
      </c>
      <c r="AU118" s="17" t="s">
        <v>122</v>
      </c>
      <c r="BK118" s="202">
        <f>BK119</f>
        <v>0</v>
      </c>
    </row>
    <row r="119" s="13" customFormat="1" ht="25.92" customHeight="1">
      <c r="A119" s="13"/>
      <c r="B119" s="233"/>
      <c r="C119" s="234"/>
      <c r="D119" s="235" t="s">
        <v>76</v>
      </c>
      <c r="E119" s="236" t="s">
        <v>199</v>
      </c>
      <c r="F119" s="236" t="s">
        <v>200</v>
      </c>
      <c r="G119" s="234"/>
      <c r="H119" s="234"/>
      <c r="I119" s="237"/>
      <c r="J119" s="238">
        <f>BK119</f>
        <v>0</v>
      </c>
      <c r="K119" s="234"/>
      <c r="L119" s="239"/>
      <c r="M119" s="240"/>
      <c r="N119" s="241"/>
      <c r="O119" s="241"/>
      <c r="P119" s="242">
        <f>P120</f>
        <v>0</v>
      </c>
      <c r="Q119" s="241"/>
      <c r="R119" s="242">
        <f>R120</f>
        <v>0.42326000000000003</v>
      </c>
      <c r="S119" s="241"/>
      <c r="T119" s="243">
        <f>T120</f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244" t="s">
        <v>85</v>
      </c>
      <c r="AT119" s="245" t="s">
        <v>76</v>
      </c>
      <c r="AU119" s="245" t="s">
        <v>77</v>
      </c>
      <c r="AY119" s="244" t="s">
        <v>143</v>
      </c>
      <c r="BK119" s="246">
        <f>BK120</f>
        <v>0</v>
      </c>
    </row>
    <row r="120" s="13" customFormat="1" ht="22.8" customHeight="1">
      <c r="A120" s="13"/>
      <c r="B120" s="233"/>
      <c r="C120" s="234"/>
      <c r="D120" s="235" t="s">
        <v>76</v>
      </c>
      <c r="E120" s="247" t="s">
        <v>703</v>
      </c>
      <c r="F120" s="247" t="s">
        <v>703</v>
      </c>
      <c r="G120" s="234"/>
      <c r="H120" s="234"/>
      <c r="I120" s="237"/>
      <c r="J120" s="248">
        <f>BK120</f>
        <v>0</v>
      </c>
      <c r="K120" s="234"/>
      <c r="L120" s="239"/>
      <c r="M120" s="240"/>
      <c r="N120" s="241"/>
      <c r="O120" s="241"/>
      <c r="P120" s="242">
        <f>SUM(P121:P153)</f>
        <v>0</v>
      </c>
      <c r="Q120" s="241"/>
      <c r="R120" s="242">
        <f>SUM(R121:R153)</f>
        <v>0.42326000000000003</v>
      </c>
      <c r="S120" s="241"/>
      <c r="T120" s="243">
        <f>SUM(T121:T153)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244" t="s">
        <v>85</v>
      </c>
      <c r="AT120" s="245" t="s">
        <v>76</v>
      </c>
      <c r="AU120" s="245" t="s">
        <v>85</v>
      </c>
      <c r="AY120" s="244" t="s">
        <v>143</v>
      </c>
      <c r="BK120" s="246">
        <f>SUM(BK121:BK153)</f>
        <v>0</v>
      </c>
    </row>
    <row r="121" s="2" customFormat="1" ht="33" customHeight="1">
      <c r="A121" s="38"/>
      <c r="B121" s="39"/>
      <c r="C121" s="203" t="s">
        <v>704</v>
      </c>
      <c r="D121" s="203" t="s">
        <v>138</v>
      </c>
      <c r="E121" s="204" t="s">
        <v>705</v>
      </c>
      <c r="F121" s="205" t="s">
        <v>364</v>
      </c>
      <c r="G121" s="206" t="s">
        <v>141</v>
      </c>
      <c r="H121" s="207">
        <v>21</v>
      </c>
      <c r="I121" s="208"/>
      <c r="J121" s="209">
        <f>ROUND(I121*H121,2)</f>
        <v>0</v>
      </c>
      <c r="K121" s="210"/>
      <c r="L121" s="44"/>
      <c r="M121" s="211" t="s">
        <v>1</v>
      </c>
      <c r="N121" s="212" t="s">
        <v>42</v>
      </c>
      <c r="O121" s="91"/>
      <c r="P121" s="213">
        <f>O121*H121</f>
        <v>0</v>
      </c>
      <c r="Q121" s="213">
        <v>6.0000000000000002E-05</v>
      </c>
      <c r="R121" s="213">
        <f>Q121*H121</f>
        <v>0.0012600000000000001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142</v>
      </c>
      <c r="AT121" s="215" t="s">
        <v>138</v>
      </c>
      <c r="AU121" s="215" t="s">
        <v>87</v>
      </c>
      <c r="AY121" s="17" t="s">
        <v>143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85</v>
      </c>
      <c r="BK121" s="216">
        <f>ROUND(I121*H121,2)</f>
        <v>0</v>
      </c>
      <c r="BL121" s="17" t="s">
        <v>142</v>
      </c>
      <c r="BM121" s="215" t="s">
        <v>706</v>
      </c>
    </row>
    <row r="122" s="2" customFormat="1">
      <c r="A122" s="38"/>
      <c r="B122" s="39"/>
      <c r="C122" s="40"/>
      <c r="D122" s="217" t="s">
        <v>145</v>
      </c>
      <c r="E122" s="40"/>
      <c r="F122" s="218" t="s">
        <v>707</v>
      </c>
      <c r="G122" s="40"/>
      <c r="H122" s="40"/>
      <c r="I122" s="219"/>
      <c r="J122" s="40"/>
      <c r="K122" s="40"/>
      <c r="L122" s="44"/>
      <c r="M122" s="220"/>
      <c r="N122" s="221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87</v>
      </c>
    </row>
    <row r="123" s="2" customFormat="1" ht="21.75" customHeight="1">
      <c r="A123" s="38"/>
      <c r="B123" s="39"/>
      <c r="C123" s="203" t="s">
        <v>708</v>
      </c>
      <c r="D123" s="203" t="s">
        <v>138</v>
      </c>
      <c r="E123" s="204" t="s">
        <v>709</v>
      </c>
      <c r="F123" s="205" t="s">
        <v>710</v>
      </c>
      <c r="G123" s="206" t="s">
        <v>141</v>
      </c>
      <c r="H123" s="207">
        <v>21</v>
      </c>
      <c r="I123" s="208"/>
      <c r="J123" s="209">
        <f>ROUND(I123*H123,2)</f>
        <v>0</v>
      </c>
      <c r="K123" s="210"/>
      <c r="L123" s="44"/>
      <c r="M123" s="211" t="s">
        <v>1</v>
      </c>
      <c r="N123" s="212" t="s">
        <v>42</v>
      </c>
      <c r="O123" s="91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142</v>
      </c>
      <c r="AT123" s="215" t="s">
        <v>138</v>
      </c>
      <c r="AU123" s="215" t="s">
        <v>87</v>
      </c>
      <c r="AY123" s="17" t="s">
        <v>143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85</v>
      </c>
      <c r="BK123" s="216">
        <f>ROUND(I123*H123,2)</f>
        <v>0</v>
      </c>
      <c r="BL123" s="17" t="s">
        <v>142</v>
      </c>
      <c r="BM123" s="215" t="s">
        <v>711</v>
      </c>
    </row>
    <row r="124" s="2" customFormat="1">
      <c r="A124" s="38"/>
      <c r="B124" s="39"/>
      <c r="C124" s="40"/>
      <c r="D124" s="217" t="s">
        <v>145</v>
      </c>
      <c r="E124" s="40"/>
      <c r="F124" s="218" t="s">
        <v>712</v>
      </c>
      <c r="G124" s="40"/>
      <c r="H124" s="40"/>
      <c r="I124" s="219"/>
      <c r="J124" s="40"/>
      <c r="K124" s="40"/>
      <c r="L124" s="44"/>
      <c r="M124" s="220"/>
      <c r="N124" s="22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87</v>
      </c>
    </row>
    <row r="125" s="2" customFormat="1" ht="24.15" customHeight="1">
      <c r="A125" s="38"/>
      <c r="B125" s="39"/>
      <c r="C125" s="203" t="s">
        <v>713</v>
      </c>
      <c r="D125" s="203" t="s">
        <v>138</v>
      </c>
      <c r="E125" s="204" t="s">
        <v>428</v>
      </c>
      <c r="F125" s="205" t="s">
        <v>429</v>
      </c>
      <c r="G125" s="206" t="s">
        <v>188</v>
      </c>
      <c r="H125" s="207">
        <v>21</v>
      </c>
      <c r="I125" s="208"/>
      <c r="J125" s="209">
        <f>ROUND(I125*H125,2)</f>
        <v>0</v>
      </c>
      <c r="K125" s="210"/>
      <c r="L125" s="44"/>
      <c r="M125" s="211" t="s">
        <v>1</v>
      </c>
      <c r="N125" s="212" t="s">
        <v>42</v>
      </c>
      <c r="O125" s="91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142</v>
      </c>
      <c r="AT125" s="215" t="s">
        <v>138</v>
      </c>
      <c r="AU125" s="215" t="s">
        <v>87</v>
      </c>
      <c r="AY125" s="17" t="s">
        <v>143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85</v>
      </c>
      <c r="BK125" s="216">
        <f>ROUND(I125*H125,2)</f>
        <v>0</v>
      </c>
      <c r="BL125" s="17" t="s">
        <v>142</v>
      </c>
      <c r="BM125" s="215" t="s">
        <v>714</v>
      </c>
    </row>
    <row r="126" s="2" customFormat="1">
      <c r="A126" s="38"/>
      <c r="B126" s="39"/>
      <c r="C126" s="40"/>
      <c r="D126" s="217" t="s">
        <v>145</v>
      </c>
      <c r="E126" s="40"/>
      <c r="F126" s="218" t="s">
        <v>431</v>
      </c>
      <c r="G126" s="40"/>
      <c r="H126" s="40"/>
      <c r="I126" s="219"/>
      <c r="J126" s="40"/>
      <c r="K126" s="40"/>
      <c r="L126" s="44"/>
      <c r="M126" s="220"/>
      <c r="N126" s="22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87</v>
      </c>
    </row>
    <row r="127" s="2" customFormat="1" ht="16.5" customHeight="1">
      <c r="A127" s="38"/>
      <c r="B127" s="39"/>
      <c r="C127" s="254" t="s">
        <v>715</v>
      </c>
      <c r="D127" s="254" t="s">
        <v>239</v>
      </c>
      <c r="E127" s="255" t="s">
        <v>433</v>
      </c>
      <c r="F127" s="256" t="s">
        <v>434</v>
      </c>
      <c r="G127" s="257" t="s">
        <v>354</v>
      </c>
      <c r="H127" s="258">
        <v>2.1000000000000001</v>
      </c>
      <c r="I127" s="259"/>
      <c r="J127" s="260">
        <f>ROUND(I127*H127,2)</f>
        <v>0</v>
      </c>
      <c r="K127" s="261"/>
      <c r="L127" s="262"/>
      <c r="M127" s="263" t="s">
        <v>1</v>
      </c>
      <c r="N127" s="264" t="s">
        <v>42</v>
      </c>
      <c r="O127" s="91"/>
      <c r="P127" s="213">
        <f>O127*H127</f>
        <v>0</v>
      </c>
      <c r="Q127" s="213">
        <v>0.20000000000000001</v>
      </c>
      <c r="R127" s="213">
        <f>Q127*H127</f>
        <v>0.42000000000000004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175</v>
      </c>
      <c r="AT127" s="215" t="s">
        <v>239</v>
      </c>
      <c r="AU127" s="215" t="s">
        <v>87</v>
      </c>
      <c r="AY127" s="17" t="s">
        <v>143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85</v>
      </c>
      <c r="BK127" s="216">
        <f>ROUND(I127*H127,2)</f>
        <v>0</v>
      </c>
      <c r="BL127" s="17" t="s">
        <v>142</v>
      </c>
      <c r="BM127" s="215" t="s">
        <v>716</v>
      </c>
    </row>
    <row r="128" s="2" customFormat="1">
      <c r="A128" s="38"/>
      <c r="B128" s="39"/>
      <c r="C128" s="40"/>
      <c r="D128" s="217" t="s">
        <v>145</v>
      </c>
      <c r="E128" s="40"/>
      <c r="F128" s="218" t="s">
        <v>434</v>
      </c>
      <c r="G128" s="40"/>
      <c r="H128" s="40"/>
      <c r="I128" s="219"/>
      <c r="J128" s="40"/>
      <c r="K128" s="40"/>
      <c r="L128" s="44"/>
      <c r="M128" s="220"/>
      <c r="N128" s="22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87</v>
      </c>
    </row>
    <row r="129" s="12" customFormat="1">
      <c r="A129" s="12"/>
      <c r="B129" s="222"/>
      <c r="C129" s="223"/>
      <c r="D129" s="217" t="s">
        <v>197</v>
      </c>
      <c r="E129" s="223"/>
      <c r="F129" s="225" t="s">
        <v>717</v>
      </c>
      <c r="G129" s="223"/>
      <c r="H129" s="226">
        <v>2.1000000000000001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2" t="s">
        <v>197</v>
      </c>
      <c r="AU129" s="232" t="s">
        <v>87</v>
      </c>
      <c r="AV129" s="12" t="s">
        <v>87</v>
      </c>
      <c r="AW129" s="12" t="s">
        <v>4</v>
      </c>
      <c r="AX129" s="12" t="s">
        <v>85</v>
      </c>
      <c r="AY129" s="232" t="s">
        <v>143</v>
      </c>
    </row>
    <row r="130" s="2" customFormat="1" ht="24.15" customHeight="1">
      <c r="A130" s="38"/>
      <c r="B130" s="39"/>
      <c r="C130" s="203" t="s">
        <v>718</v>
      </c>
      <c r="D130" s="203" t="s">
        <v>138</v>
      </c>
      <c r="E130" s="204" t="s">
        <v>639</v>
      </c>
      <c r="F130" s="205" t="s">
        <v>640</v>
      </c>
      <c r="G130" s="206" t="s">
        <v>194</v>
      </c>
      <c r="H130" s="207">
        <v>0.017000000000000001</v>
      </c>
      <c r="I130" s="208"/>
      <c r="J130" s="209">
        <f>ROUND(I130*H130,2)</f>
        <v>0</v>
      </c>
      <c r="K130" s="210"/>
      <c r="L130" s="44"/>
      <c r="M130" s="211" t="s">
        <v>1</v>
      </c>
      <c r="N130" s="212" t="s">
        <v>42</v>
      </c>
      <c r="O130" s="91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142</v>
      </c>
      <c r="AT130" s="215" t="s">
        <v>138</v>
      </c>
      <c r="AU130" s="215" t="s">
        <v>87</v>
      </c>
      <c r="AY130" s="17" t="s">
        <v>143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85</v>
      </c>
      <c r="BK130" s="216">
        <f>ROUND(I130*H130,2)</f>
        <v>0</v>
      </c>
      <c r="BL130" s="17" t="s">
        <v>142</v>
      </c>
      <c r="BM130" s="215" t="s">
        <v>719</v>
      </c>
    </row>
    <row r="131" s="2" customFormat="1">
      <c r="A131" s="38"/>
      <c r="B131" s="39"/>
      <c r="C131" s="40"/>
      <c r="D131" s="217" t="s">
        <v>145</v>
      </c>
      <c r="E131" s="40"/>
      <c r="F131" s="218" t="s">
        <v>642</v>
      </c>
      <c r="G131" s="40"/>
      <c r="H131" s="40"/>
      <c r="I131" s="219"/>
      <c r="J131" s="40"/>
      <c r="K131" s="40"/>
      <c r="L131" s="44"/>
      <c r="M131" s="220"/>
      <c r="N131" s="22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87</v>
      </c>
    </row>
    <row r="132" s="2" customFormat="1" ht="16.5" customHeight="1">
      <c r="A132" s="38"/>
      <c r="B132" s="39"/>
      <c r="C132" s="254" t="s">
        <v>720</v>
      </c>
      <c r="D132" s="254" t="s">
        <v>239</v>
      </c>
      <c r="E132" s="255" t="s">
        <v>645</v>
      </c>
      <c r="F132" s="256" t="s">
        <v>411</v>
      </c>
      <c r="G132" s="257" t="s">
        <v>412</v>
      </c>
      <c r="H132" s="258">
        <v>2</v>
      </c>
      <c r="I132" s="259"/>
      <c r="J132" s="260">
        <f>ROUND(I132*H132,2)</f>
        <v>0</v>
      </c>
      <c r="K132" s="261"/>
      <c r="L132" s="262"/>
      <c r="M132" s="263" t="s">
        <v>1</v>
      </c>
      <c r="N132" s="264" t="s">
        <v>42</v>
      </c>
      <c r="O132" s="91"/>
      <c r="P132" s="213">
        <f>O132*H132</f>
        <v>0</v>
      </c>
      <c r="Q132" s="213">
        <v>0.001</v>
      </c>
      <c r="R132" s="213">
        <f>Q132*H132</f>
        <v>0.002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175</v>
      </c>
      <c r="AT132" s="215" t="s">
        <v>239</v>
      </c>
      <c r="AU132" s="215" t="s">
        <v>87</v>
      </c>
      <c r="AY132" s="17" t="s">
        <v>143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85</v>
      </c>
      <c r="BK132" s="216">
        <f>ROUND(I132*H132,2)</f>
        <v>0</v>
      </c>
      <c r="BL132" s="17" t="s">
        <v>142</v>
      </c>
      <c r="BM132" s="215" t="s">
        <v>721</v>
      </c>
    </row>
    <row r="133" s="2" customFormat="1">
      <c r="A133" s="38"/>
      <c r="B133" s="39"/>
      <c r="C133" s="40"/>
      <c r="D133" s="217" t="s">
        <v>145</v>
      </c>
      <c r="E133" s="40"/>
      <c r="F133" s="218" t="s">
        <v>411</v>
      </c>
      <c r="G133" s="40"/>
      <c r="H133" s="40"/>
      <c r="I133" s="219"/>
      <c r="J133" s="40"/>
      <c r="K133" s="40"/>
      <c r="L133" s="44"/>
      <c r="M133" s="220"/>
      <c r="N133" s="22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87</v>
      </c>
    </row>
    <row r="134" s="12" customFormat="1">
      <c r="A134" s="12"/>
      <c r="B134" s="222"/>
      <c r="C134" s="223"/>
      <c r="D134" s="217" t="s">
        <v>197</v>
      </c>
      <c r="E134" s="224" t="s">
        <v>1</v>
      </c>
      <c r="F134" s="225" t="s">
        <v>674</v>
      </c>
      <c r="G134" s="223"/>
      <c r="H134" s="226">
        <v>2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2" t="s">
        <v>197</v>
      </c>
      <c r="AU134" s="232" t="s">
        <v>87</v>
      </c>
      <c r="AV134" s="12" t="s">
        <v>87</v>
      </c>
      <c r="AW134" s="12" t="s">
        <v>32</v>
      </c>
      <c r="AX134" s="12" t="s">
        <v>77</v>
      </c>
      <c r="AY134" s="232" t="s">
        <v>143</v>
      </c>
    </row>
    <row r="135" s="14" customFormat="1">
      <c r="A135" s="14"/>
      <c r="B135" s="265"/>
      <c r="C135" s="266"/>
      <c r="D135" s="217" t="s">
        <v>197</v>
      </c>
      <c r="E135" s="267" t="s">
        <v>1</v>
      </c>
      <c r="F135" s="268" t="s">
        <v>387</v>
      </c>
      <c r="G135" s="266"/>
      <c r="H135" s="269">
        <v>2</v>
      </c>
      <c r="I135" s="270"/>
      <c r="J135" s="266"/>
      <c r="K135" s="266"/>
      <c r="L135" s="271"/>
      <c r="M135" s="272"/>
      <c r="N135" s="273"/>
      <c r="O135" s="273"/>
      <c r="P135" s="273"/>
      <c r="Q135" s="273"/>
      <c r="R135" s="273"/>
      <c r="S135" s="273"/>
      <c r="T135" s="27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5" t="s">
        <v>197</v>
      </c>
      <c r="AU135" s="275" t="s">
        <v>87</v>
      </c>
      <c r="AV135" s="14" t="s">
        <v>142</v>
      </c>
      <c r="AW135" s="14" t="s">
        <v>32</v>
      </c>
      <c r="AX135" s="14" t="s">
        <v>85</v>
      </c>
      <c r="AY135" s="275" t="s">
        <v>143</v>
      </c>
    </row>
    <row r="136" s="2" customFormat="1" ht="24.15" customHeight="1">
      <c r="A136" s="38"/>
      <c r="B136" s="39"/>
      <c r="C136" s="203" t="s">
        <v>722</v>
      </c>
      <c r="D136" s="203" t="s">
        <v>138</v>
      </c>
      <c r="E136" s="204" t="s">
        <v>676</v>
      </c>
      <c r="F136" s="205" t="s">
        <v>677</v>
      </c>
      <c r="G136" s="206" t="s">
        <v>188</v>
      </c>
      <c r="H136" s="207">
        <v>200</v>
      </c>
      <c r="I136" s="208"/>
      <c r="J136" s="209">
        <f>ROUND(I136*H136,2)</f>
        <v>0</v>
      </c>
      <c r="K136" s="210"/>
      <c r="L136" s="44"/>
      <c r="M136" s="211" t="s">
        <v>1</v>
      </c>
      <c r="N136" s="212" t="s">
        <v>42</v>
      </c>
      <c r="O136" s="91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142</v>
      </c>
      <c r="AT136" s="215" t="s">
        <v>138</v>
      </c>
      <c r="AU136" s="215" t="s">
        <v>87</v>
      </c>
      <c r="AY136" s="17" t="s">
        <v>143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85</v>
      </c>
      <c r="BK136" s="216">
        <f>ROUND(I136*H136,2)</f>
        <v>0</v>
      </c>
      <c r="BL136" s="17" t="s">
        <v>142</v>
      </c>
      <c r="BM136" s="215" t="s">
        <v>723</v>
      </c>
    </row>
    <row r="137" s="2" customFormat="1">
      <c r="A137" s="38"/>
      <c r="B137" s="39"/>
      <c r="C137" s="40"/>
      <c r="D137" s="217" t="s">
        <v>145</v>
      </c>
      <c r="E137" s="40"/>
      <c r="F137" s="218" t="s">
        <v>679</v>
      </c>
      <c r="G137" s="40"/>
      <c r="H137" s="40"/>
      <c r="I137" s="219"/>
      <c r="J137" s="40"/>
      <c r="K137" s="40"/>
      <c r="L137" s="44"/>
      <c r="M137" s="220"/>
      <c r="N137" s="22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87</v>
      </c>
    </row>
    <row r="138" s="2" customFormat="1">
      <c r="A138" s="38"/>
      <c r="B138" s="39"/>
      <c r="C138" s="40"/>
      <c r="D138" s="217" t="s">
        <v>210</v>
      </c>
      <c r="E138" s="40"/>
      <c r="F138" s="253" t="s">
        <v>680</v>
      </c>
      <c r="G138" s="40"/>
      <c r="H138" s="40"/>
      <c r="I138" s="219"/>
      <c r="J138" s="40"/>
      <c r="K138" s="40"/>
      <c r="L138" s="44"/>
      <c r="M138" s="220"/>
      <c r="N138" s="22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210</v>
      </c>
      <c r="AU138" s="17" t="s">
        <v>87</v>
      </c>
    </row>
    <row r="139" s="12" customFormat="1">
      <c r="A139" s="12"/>
      <c r="B139" s="222"/>
      <c r="C139" s="223"/>
      <c r="D139" s="217" t="s">
        <v>197</v>
      </c>
      <c r="E139" s="224" t="s">
        <v>1</v>
      </c>
      <c r="F139" s="225" t="s">
        <v>681</v>
      </c>
      <c r="G139" s="223"/>
      <c r="H139" s="226">
        <v>200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2" t="s">
        <v>197</v>
      </c>
      <c r="AU139" s="232" t="s">
        <v>87</v>
      </c>
      <c r="AV139" s="12" t="s">
        <v>87</v>
      </c>
      <c r="AW139" s="12" t="s">
        <v>32</v>
      </c>
      <c r="AX139" s="12" t="s">
        <v>85</v>
      </c>
      <c r="AY139" s="232" t="s">
        <v>143</v>
      </c>
    </row>
    <row r="140" s="2" customFormat="1" ht="24.15" customHeight="1">
      <c r="A140" s="38"/>
      <c r="B140" s="39"/>
      <c r="C140" s="203" t="s">
        <v>724</v>
      </c>
      <c r="D140" s="203" t="s">
        <v>138</v>
      </c>
      <c r="E140" s="204" t="s">
        <v>683</v>
      </c>
      <c r="F140" s="205" t="s">
        <v>684</v>
      </c>
      <c r="G140" s="206" t="s">
        <v>188</v>
      </c>
      <c r="H140" s="207">
        <v>100</v>
      </c>
      <c r="I140" s="208"/>
      <c r="J140" s="209">
        <f>ROUND(I140*H140,2)</f>
        <v>0</v>
      </c>
      <c r="K140" s="210"/>
      <c r="L140" s="44"/>
      <c r="M140" s="211" t="s">
        <v>1</v>
      </c>
      <c r="N140" s="212" t="s">
        <v>42</v>
      </c>
      <c r="O140" s="91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142</v>
      </c>
      <c r="AT140" s="215" t="s">
        <v>138</v>
      </c>
      <c r="AU140" s="215" t="s">
        <v>87</v>
      </c>
      <c r="AY140" s="17" t="s">
        <v>143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85</v>
      </c>
      <c r="BK140" s="216">
        <f>ROUND(I140*H140,2)</f>
        <v>0</v>
      </c>
      <c r="BL140" s="17" t="s">
        <v>142</v>
      </c>
      <c r="BM140" s="215" t="s">
        <v>725</v>
      </c>
    </row>
    <row r="141" s="2" customFormat="1">
      <c r="A141" s="38"/>
      <c r="B141" s="39"/>
      <c r="C141" s="40"/>
      <c r="D141" s="217" t="s">
        <v>145</v>
      </c>
      <c r="E141" s="40"/>
      <c r="F141" s="218" t="s">
        <v>686</v>
      </c>
      <c r="G141" s="40"/>
      <c r="H141" s="40"/>
      <c r="I141" s="219"/>
      <c r="J141" s="40"/>
      <c r="K141" s="40"/>
      <c r="L141" s="44"/>
      <c r="M141" s="220"/>
      <c r="N141" s="22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87</v>
      </c>
    </row>
    <row r="142" s="2" customFormat="1" ht="16.5" customHeight="1">
      <c r="A142" s="38"/>
      <c r="B142" s="39"/>
      <c r="C142" s="203" t="s">
        <v>726</v>
      </c>
      <c r="D142" s="203" t="s">
        <v>138</v>
      </c>
      <c r="E142" s="204" t="s">
        <v>442</v>
      </c>
      <c r="F142" s="205" t="s">
        <v>443</v>
      </c>
      <c r="G142" s="206" t="s">
        <v>354</v>
      </c>
      <c r="H142" s="207">
        <v>15.6</v>
      </c>
      <c r="I142" s="208"/>
      <c r="J142" s="209">
        <f>ROUND(I142*H142,2)</f>
        <v>0</v>
      </c>
      <c r="K142" s="210"/>
      <c r="L142" s="44"/>
      <c r="M142" s="211" t="s">
        <v>1</v>
      </c>
      <c r="N142" s="212" t="s">
        <v>42</v>
      </c>
      <c r="O142" s="91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142</v>
      </c>
      <c r="AT142" s="215" t="s">
        <v>138</v>
      </c>
      <c r="AU142" s="215" t="s">
        <v>87</v>
      </c>
      <c r="AY142" s="17" t="s">
        <v>143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85</v>
      </c>
      <c r="BK142" s="216">
        <f>ROUND(I142*H142,2)</f>
        <v>0</v>
      </c>
      <c r="BL142" s="17" t="s">
        <v>142</v>
      </c>
      <c r="BM142" s="215" t="s">
        <v>727</v>
      </c>
    </row>
    <row r="143" s="2" customFormat="1">
      <c r="A143" s="38"/>
      <c r="B143" s="39"/>
      <c r="C143" s="40"/>
      <c r="D143" s="217" t="s">
        <v>145</v>
      </c>
      <c r="E143" s="40"/>
      <c r="F143" s="218" t="s">
        <v>445</v>
      </c>
      <c r="G143" s="40"/>
      <c r="H143" s="40"/>
      <c r="I143" s="219"/>
      <c r="J143" s="40"/>
      <c r="K143" s="40"/>
      <c r="L143" s="44"/>
      <c r="M143" s="220"/>
      <c r="N143" s="22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87</v>
      </c>
    </row>
    <row r="144" s="2" customFormat="1" ht="16.5" customHeight="1">
      <c r="A144" s="38"/>
      <c r="B144" s="39"/>
      <c r="C144" s="254" t="s">
        <v>728</v>
      </c>
      <c r="D144" s="254" t="s">
        <v>239</v>
      </c>
      <c r="E144" s="255" t="s">
        <v>449</v>
      </c>
      <c r="F144" s="256" t="s">
        <v>450</v>
      </c>
      <c r="G144" s="257" t="s">
        <v>354</v>
      </c>
      <c r="H144" s="258">
        <v>15.6</v>
      </c>
      <c r="I144" s="259"/>
      <c r="J144" s="260">
        <f>ROUND(I144*H144,2)</f>
        <v>0</v>
      </c>
      <c r="K144" s="261"/>
      <c r="L144" s="262"/>
      <c r="M144" s="263" t="s">
        <v>1</v>
      </c>
      <c r="N144" s="264" t="s">
        <v>42</v>
      </c>
      <c r="O144" s="91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175</v>
      </c>
      <c r="AT144" s="215" t="s">
        <v>239</v>
      </c>
      <c r="AU144" s="215" t="s">
        <v>87</v>
      </c>
      <c r="AY144" s="17" t="s">
        <v>143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85</v>
      </c>
      <c r="BK144" s="216">
        <f>ROUND(I144*H144,2)</f>
        <v>0</v>
      </c>
      <c r="BL144" s="17" t="s">
        <v>142</v>
      </c>
      <c r="BM144" s="215" t="s">
        <v>729</v>
      </c>
    </row>
    <row r="145" s="2" customFormat="1">
      <c r="A145" s="38"/>
      <c r="B145" s="39"/>
      <c r="C145" s="40"/>
      <c r="D145" s="217" t="s">
        <v>145</v>
      </c>
      <c r="E145" s="40"/>
      <c r="F145" s="218" t="s">
        <v>450</v>
      </c>
      <c r="G145" s="40"/>
      <c r="H145" s="40"/>
      <c r="I145" s="219"/>
      <c r="J145" s="40"/>
      <c r="K145" s="40"/>
      <c r="L145" s="44"/>
      <c r="M145" s="220"/>
      <c r="N145" s="22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87</v>
      </c>
    </row>
    <row r="146" s="2" customFormat="1">
      <c r="A146" s="38"/>
      <c r="B146" s="39"/>
      <c r="C146" s="40"/>
      <c r="D146" s="217" t="s">
        <v>210</v>
      </c>
      <c r="E146" s="40"/>
      <c r="F146" s="253" t="s">
        <v>656</v>
      </c>
      <c r="G146" s="40"/>
      <c r="H146" s="40"/>
      <c r="I146" s="219"/>
      <c r="J146" s="40"/>
      <c r="K146" s="40"/>
      <c r="L146" s="44"/>
      <c r="M146" s="220"/>
      <c r="N146" s="22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210</v>
      </c>
      <c r="AU146" s="17" t="s">
        <v>87</v>
      </c>
    </row>
    <row r="147" s="12" customFormat="1">
      <c r="A147" s="12"/>
      <c r="B147" s="222"/>
      <c r="C147" s="223"/>
      <c r="D147" s="217" t="s">
        <v>197</v>
      </c>
      <c r="E147" s="224" t="s">
        <v>1</v>
      </c>
      <c r="F147" s="225" t="s">
        <v>730</v>
      </c>
      <c r="G147" s="223"/>
      <c r="H147" s="226">
        <v>3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2" t="s">
        <v>197</v>
      </c>
      <c r="AU147" s="232" t="s">
        <v>87</v>
      </c>
      <c r="AV147" s="12" t="s">
        <v>87</v>
      </c>
      <c r="AW147" s="12" t="s">
        <v>32</v>
      </c>
      <c r="AX147" s="12" t="s">
        <v>77</v>
      </c>
      <c r="AY147" s="232" t="s">
        <v>143</v>
      </c>
    </row>
    <row r="148" s="12" customFormat="1">
      <c r="A148" s="12"/>
      <c r="B148" s="222"/>
      <c r="C148" s="223"/>
      <c r="D148" s="217" t="s">
        <v>197</v>
      </c>
      <c r="E148" s="224" t="s">
        <v>1</v>
      </c>
      <c r="F148" s="225" t="s">
        <v>731</v>
      </c>
      <c r="G148" s="223"/>
      <c r="H148" s="226">
        <v>12.6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2" t="s">
        <v>197</v>
      </c>
      <c r="AU148" s="232" t="s">
        <v>87</v>
      </c>
      <c r="AV148" s="12" t="s">
        <v>87</v>
      </c>
      <c r="AW148" s="12" t="s">
        <v>32</v>
      </c>
      <c r="AX148" s="12" t="s">
        <v>77</v>
      </c>
      <c r="AY148" s="232" t="s">
        <v>143</v>
      </c>
    </row>
    <row r="149" s="15" customFormat="1">
      <c r="A149" s="15"/>
      <c r="B149" s="276"/>
      <c r="C149" s="277"/>
      <c r="D149" s="217" t="s">
        <v>197</v>
      </c>
      <c r="E149" s="278" t="s">
        <v>1</v>
      </c>
      <c r="F149" s="279" t="s">
        <v>671</v>
      </c>
      <c r="G149" s="277"/>
      <c r="H149" s="280">
        <v>15.6</v>
      </c>
      <c r="I149" s="281"/>
      <c r="J149" s="277"/>
      <c r="K149" s="277"/>
      <c r="L149" s="282"/>
      <c r="M149" s="283"/>
      <c r="N149" s="284"/>
      <c r="O149" s="284"/>
      <c r="P149" s="284"/>
      <c r="Q149" s="284"/>
      <c r="R149" s="284"/>
      <c r="S149" s="284"/>
      <c r="T149" s="28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6" t="s">
        <v>197</v>
      </c>
      <c r="AU149" s="286" t="s">
        <v>87</v>
      </c>
      <c r="AV149" s="15" t="s">
        <v>151</v>
      </c>
      <c r="AW149" s="15" t="s">
        <v>32</v>
      </c>
      <c r="AX149" s="15" t="s">
        <v>85</v>
      </c>
      <c r="AY149" s="286" t="s">
        <v>143</v>
      </c>
    </row>
    <row r="150" s="2" customFormat="1" ht="21.75" customHeight="1">
      <c r="A150" s="38"/>
      <c r="B150" s="39"/>
      <c r="C150" s="203" t="s">
        <v>732</v>
      </c>
      <c r="D150" s="203" t="s">
        <v>138</v>
      </c>
      <c r="E150" s="204" t="s">
        <v>695</v>
      </c>
      <c r="F150" s="205" t="s">
        <v>696</v>
      </c>
      <c r="G150" s="206" t="s">
        <v>354</v>
      </c>
      <c r="H150" s="207">
        <v>15.6</v>
      </c>
      <c r="I150" s="208"/>
      <c r="J150" s="209">
        <f>ROUND(I150*H150,2)</f>
        <v>0</v>
      </c>
      <c r="K150" s="210"/>
      <c r="L150" s="44"/>
      <c r="M150" s="211" t="s">
        <v>1</v>
      </c>
      <c r="N150" s="212" t="s">
        <v>42</v>
      </c>
      <c r="O150" s="91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142</v>
      </c>
      <c r="AT150" s="215" t="s">
        <v>138</v>
      </c>
      <c r="AU150" s="215" t="s">
        <v>87</v>
      </c>
      <c r="AY150" s="17" t="s">
        <v>143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85</v>
      </c>
      <c r="BK150" s="216">
        <f>ROUND(I150*H150,2)</f>
        <v>0</v>
      </c>
      <c r="BL150" s="17" t="s">
        <v>142</v>
      </c>
      <c r="BM150" s="215" t="s">
        <v>733</v>
      </c>
    </row>
    <row r="151" s="2" customFormat="1">
      <c r="A151" s="38"/>
      <c r="B151" s="39"/>
      <c r="C151" s="40"/>
      <c r="D151" s="217" t="s">
        <v>145</v>
      </c>
      <c r="E151" s="40"/>
      <c r="F151" s="218" t="s">
        <v>698</v>
      </c>
      <c r="G151" s="40"/>
      <c r="H151" s="40"/>
      <c r="I151" s="219"/>
      <c r="J151" s="40"/>
      <c r="K151" s="40"/>
      <c r="L151" s="44"/>
      <c r="M151" s="220"/>
      <c r="N151" s="22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87</v>
      </c>
    </row>
    <row r="152" s="2" customFormat="1" ht="24.15" customHeight="1">
      <c r="A152" s="38"/>
      <c r="B152" s="39"/>
      <c r="C152" s="203" t="s">
        <v>734</v>
      </c>
      <c r="D152" s="203" t="s">
        <v>138</v>
      </c>
      <c r="E152" s="204" t="s">
        <v>203</v>
      </c>
      <c r="F152" s="205" t="s">
        <v>204</v>
      </c>
      <c r="G152" s="206" t="s">
        <v>194</v>
      </c>
      <c r="H152" s="207">
        <v>0.42299999999999999</v>
      </c>
      <c r="I152" s="208"/>
      <c r="J152" s="209">
        <f>ROUND(I152*H152,2)</f>
        <v>0</v>
      </c>
      <c r="K152" s="210"/>
      <c r="L152" s="44"/>
      <c r="M152" s="211" t="s">
        <v>1</v>
      </c>
      <c r="N152" s="212" t="s">
        <v>42</v>
      </c>
      <c r="O152" s="91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142</v>
      </c>
      <c r="AT152" s="215" t="s">
        <v>138</v>
      </c>
      <c r="AU152" s="215" t="s">
        <v>87</v>
      </c>
      <c r="AY152" s="17" t="s">
        <v>143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85</v>
      </c>
      <c r="BK152" s="216">
        <f>ROUND(I152*H152,2)</f>
        <v>0</v>
      </c>
      <c r="BL152" s="17" t="s">
        <v>142</v>
      </c>
      <c r="BM152" s="215" t="s">
        <v>735</v>
      </c>
    </row>
    <row r="153" s="2" customFormat="1">
      <c r="A153" s="38"/>
      <c r="B153" s="39"/>
      <c r="C153" s="40"/>
      <c r="D153" s="217" t="s">
        <v>145</v>
      </c>
      <c r="E153" s="40"/>
      <c r="F153" s="218" t="s">
        <v>206</v>
      </c>
      <c r="G153" s="40"/>
      <c r="H153" s="40"/>
      <c r="I153" s="219"/>
      <c r="J153" s="40"/>
      <c r="K153" s="40"/>
      <c r="L153" s="44"/>
      <c r="M153" s="249"/>
      <c r="N153" s="250"/>
      <c r="O153" s="251"/>
      <c r="P153" s="251"/>
      <c r="Q153" s="251"/>
      <c r="R153" s="251"/>
      <c r="S153" s="251"/>
      <c r="T153" s="25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87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wO0PyxPr/MUlms/TNdEn7wjESJSJSUEXF61T8DMb/o9JyrtjPwXpObH6Fh+qfDkqoq067bWjR7gMlzFUszgE6w==" hashValue="G20PuB+9dgNXCdDwcnqWE6cdvHas3ol+Pu9Td4sd9Wf4COBCDP1ko02hu1NJ+NuvZxKM0rOiquogoa8lu70fGQ==" algorithmName="SHA-512" password="CC35"/>
  <autoFilter ref="C117:K15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Petra Šoborová</dc:creator>
  <cp:lastModifiedBy>Petra Šoborová</cp:lastModifiedBy>
  <dcterms:created xsi:type="dcterms:W3CDTF">2024-04-29T08:11:59Z</dcterms:created>
  <dcterms:modified xsi:type="dcterms:W3CDTF">2024-04-29T08:12:14Z</dcterms:modified>
</cp:coreProperties>
</file>